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42160598-FB57-4DA1-AAAD-00298A0DBABB}" xr6:coauthVersionLast="47" xr6:coauthVersionMax="47" xr10:uidLastSave="{00000000-0000-0000-0000-000000000000}"/>
  <bookViews>
    <workbookView xWindow="-120" yWindow="-120" windowWidth="19440" windowHeight="15000" tabRatio="675" firstSheet="1" activeTab="1" xr2:uid="{00000000-000D-0000-FFFF-FFFF00000000}"/>
  </bookViews>
  <sheets>
    <sheet name="свод" sheetId="11" state="hidden" r:id="rId1"/>
    <sheet name="СВОД 2024 янв-декабр (упр)" sheetId="38" r:id="rId2"/>
    <sheet name="СВОД 2023 12 ой (2)" sheetId="2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#N/A</definedName>
    <definedName name="\b">#N/A</definedName>
    <definedName name="\l" localSheetId="0">#REF!</definedName>
    <definedName name="\l" localSheetId="2">#REF!</definedName>
    <definedName name="\l" localSheetId="1">#REF!</definedName>
    <definedName name="\l">#REF!</definedName>
    <definedName name="\p">#N/A</definedName>
    <definedName name="\q">#N/A</definedName>
    <definedName name="\r" localSheetId="0">#REF!</definedName>
    <definedName name="\r" localSheetId="2">#REF!</definedName>
    <definedName name="\r" localSheetId="1">#REF!</definedName>
    <definedName name="\r">#REF!</definedName>
    <definedName name="\s" localSheetId="0">#REF!</definedName>
    <definedName name="\s" localSheetId="2">#REF!</definedName>
    <definedName name="\s" localSheetId="1">#REF!</definedName>
    <definedName name="\s">#REF!</definedName>
    <definedName name="\w">#N/A</definedName>
    <definedName name="\X" localSheetId="0">#REF!</definedName>
    <definedName name="\X" localSheetId="2">#REF!</definedName>
    <definedName name="\X" localSheetId="1">#REF!</definedName>
    <definedName name="\X">#REF!</definedName>
    <definedName name="\Y" localSheetId="0">#REF!</definedName>
    <definedName name="\Y" localSheetId="2">#REF!</definedName>
    <definedName name="\Y" localSheetId="1">#REF!</definedName>
    <definedName name="\Y">#REF!</definedName>
    <definedName name="\z">#N/A</definedName>
    <definedName name="_?" localSheetId="0">#REF!</definedName>
    <definedName name="_?" localSheetId="2">#REF!</definedName>
    <definedName name="_?" localSheetId="1">#REF!</definedName>
    <definedName name="_?">#REF!</definedName>
    <definedName name="_??" hidden="1">{#N/A,#N/A,FALSE,"??";#N/A,#N/A,FALSE,"??2";#N/A,#N/A,FALSE,"??1";#N/A,#N/A,FALSE,"??";#N/A,#N/A,FALSE,"??2";#N/A,#N/A,FALSE,"??1";#N/A,#N/A,FALSE,"??";#N/A,#N/A,FALSE,"??1";#N/A,#N/A,FALSE,"??";#N/A,#N/A,FALSE,"?????";#N/A,#N/A,FALSE,"??"}</definedName>
    <definedName name="_???" hidden="1">{#N/A,#N/A,FALSE,"??????? (5)";#N/A,#N/A,FALSE,"??????? (7)";#N/A,#N/A,FALSE,"??????? (6)";#N/A,#N/A,FALSE,"??????? (2)";#N/A,#N/A,FALSE,"???????";#N/A,#N/A,FALSE,"???????";#N/A,#N/A,FALSE,"???????";#N/A,#N/A,FALSE,"???????";#N/A,#N/A,FALSE,"???????";#N/A,#N/A,FALSE,"????? (2)";#N/A,#N/A,FALSE,"96 ????";#N/A,#N/A,FALSE,"????";#N/A,#N/A,FALSE,"??";#N/A,#N/A,FALSE,"??";#N/A,#N/A,FALSE,"??????"}</definedName>
    <definedName name="_????" localSheetId="0">#REF!</definedName>
    <definedName name="_????" localSheetId="2">#REF!</definedName>
    <definedName name="_????" localSheetId="1">#REF!</definedName>
    <definedName name="_????">#REF!</definedName>
    <definedName name="__?" localSheetId="0">#REF!</definedName>
    <definedName name="__?" localSheetId="2">#REF!</definedName>
    <definedName name="__?" localSheetId="1">#REF!</definedName>
    <definedName name="__?">#REF!</definedName>
    <definedName name="__??" hidden="1">{#N/A,#N/A,FALSE,"??";#N/A,#N/A,FALSE,"??2";#N/A,#N/A,FALSE,"??1";#N/A,#N/A,FALSE,"??";#N/A,#N/A,FALSE,"??2";#N/A,#N/A,FALSE,"??1";#N/A,#N/A,FALSE,"??";#N/A,#N/A,FALSE,"??1";#N/A,#N/A,FALSE,"??";#N/A,#N/A,FALSE,"?????";#N/A,#N/A,FALSE,"??"}</definedName>
    <definedName name="__???" hidden="1">{#N/A,#N/A,FALSE,"??????? (5)";#N/A,#N/A,FALSE,"??????? (7)";#N/A,#N/A,FALSE,"??????? (6)";#N/A,#N/A,FALSE,"??????? (2)";#N/A,#N/A,FALSE,"???????";#N/A,#N/A,FALSE,"???????";#N/A,#N/A,FALSE,"???????";#N/A,#N/A,FALSE,"???????";#N/A,#N/A,FALSE,"???????";#N/A,#N/A,FALSE,"????? (2)";#N/A,#N/A,FALSE,"96 ????";#N/A,#N/A,FALSE,"????";#N/A,#N/A,FALSE,"??";#N/A,#N/A,FALSE,"??";#N/A,#N/A,FALSE,"??????"}</definedName>
    <definedName name="__????" localSheetId="0">#REF!</definedName>
    <definedName name="__????" localSheetId="2">#REF!</definedName>
    <definedName name="__????" localSheetId="1">#REF!</definedName>
    <definedName name="__????">#REF!</definedName>
    <definedName name="___????" localSheetId="0">#REF!</definedName>
    <definedName name="___????" localSheetId="2">#REF!</definedName>
    <definedName name="___????" localSheetId="1">#REF!</definedName>
    <definedName name="___????">#REF!</definedName>
    <definedName name="____????" localSheetId="0">#REF!</definedName>
    <definedName name="____????" localSheetId="2">#REF!</definedName>
    <definedName name="____????" localSheetId="1">#REF!</definedName>
    <definedName name="____????">#REF!</definedName>
    <definedName name="_____????" localSheetId="0">#REF!</definedName>
    <definedName name="_____????" localSheetId="2">#REF!</definedName>
    <definedName name="_____????" localSheetId="1">#REF!</definedName>
    <definedName name="_____????">#REF!</definedName>
    <definedName name="______????" localSheetId="0">#REF!</definedName>
    <definedName name="______????" localSheetId="2">#REF!</definedName>
    <definedName name="______????" localSheetId="1">#REF!</definedName>
    <definedName name="______????">#REF!</definedName>
    <definedName name="_______????" localSheetId="0">#REF!</definedName>
    <definedName name="_______????" localSheetId="2">#REF!</definedName>
    <definedName name="_______????" localSheetId="1">#REF!</definedName>
    <definedName name="_______????">#REF!</definedName>
    <definedName name="________????" localSheetId="0">#REF!</definedName>
    <definedName name="________????" localSheetId="2">#REF!</definedName>
    <definedName name="________????" localSheetId="1">#REF!</definedName>
    <definedName name="________????">#REF!</definedName>
    <definedName name="_________????" localSheetId="0">#REF!</definedName>
    <definedName name="_________????" localSheetId="2">#REF!</definedName>
    <definedName name="_________????" localSheetId="1">#REF!</definedName>
    <definedName name="_________????">#REF!</definedName>
    <definedName name="__________????" localSheetId="0">#REF!</definedName>
    <definedName name="__________????" localSheetId="2">#REF!</definedName>
    <definedName name="__________????" localSheetId="1">#REF!</definedName>
    <definedName name="__________????">#REF!</definedName>
    <definedName name="_____________________a12" hidden="1">{"'Monthly 1997'!$A$3:$S$89"}</definedName>
    <definedName name="_____________________AT1" hidden="1">{#N/A,#N/A,FALSE,"인원";#N/A,#N/A,FALSE,"비용2";#N/A,#N/A,FALSE,"비용1";#N/A,#N/A,FALSE,"비용";#N/A,#N/A,FALSE,"보증2";#N/A,#N/A,FALSE,"보증1";#N/A,#N/A,FALSE,"보증";#N/A,#N/A,FALSE,"손익1";#N/A,#N/A,FALSE,"손익";#N/A,#N/A,FALSE,"부서별매출";#N/A,#N/A,FALSE,"매출"}</definedName>
    <definedName name="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AT3" hidden="1">{#N/A,#N/A,FALSE,"인원";#N/A,#N/A,FALSE,"비용2";#N/A,#N/A,FALSE,"비용1";#N/A,#N/A,FALSE,"비용";#N/A,#N/A,FALSE,"보증2";#N/A,#N/A,FALSE,"보증1";#N/A,#N/A,FALSE,"보증";#N/A,#N/A,FALSE,"손익1";#N/A,#N/A,FALSE,"손익";#N/A,#N/A,FALSE,"부서별매출";#N/A,#N/A,FALSE,"매출"}</definedName>
    <definedName name="_____________________J200" hidden="1">{#N/A,#N/A,FALSE,"인원";#N/A,#N/A,FALSE,"비용2";#N/A,#N/A,FALSE,"비용1";#N/A,#N/A,FALSE,"비용";#N/A,#N/A,FALSE,"보증2";#N/A,#N/A,FALSE,"보증1";#N/A,#N/A,FALSE,"보증";#N/A,#N/A,FALSE,"손익1";#N/A,#N/A,FALSE,"손익";#N/A,#N/A,FALSE,"부서별매출";#N/A,#N/A,FALSE,"매출"}</definedName>
    <definedName name="_____________________tt1" hidden="1">{#N/A,#N/A,TRUE,"일정"}</definedName>
    <definedName name="____________________a12" hidden="1">{"'Monthly 1997'!$A$3:$S$89"}</definedName>
    <definedName name="____________________AT1" hidden="1">{#N/A,#N/A,FALSE,"인원";#N/A,#N/A,FALSE,"비용2";#N/A,#N/A,FALSE,"비용1";#N/A,#N/A,FALSE,"비용";#N/A,#N/A,FALSE,"보증2";#N/A,#N/A,FALSE,"보증1";#N/A,#N/A,FALSE,"보증";#N/A,#N/A,FALSE,"손익1";#N/A,#N/A,FALSE,"손익";#N/A,#N/A,FALSE,"부서별매출";#N/A,#N/A,FALSE,"매출"}</definedName>
    <definedName name="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AT3" hidden="1">{#N/A,#N/A,FALSE,"인원";#N/A,#N/A,FALSE,"비용2";#N/A,#N/A,FALSE,"비용1";#N/A,#N/A,FALSE,"비용";#N/A,#N/A,FALSE,"보증2";#N/A,#N/A,FALSE,"보증1";#N/A,#N/A,FALSE,"보증";#N/A,#N/A,FALSE,"손익1";#N/A,#N/A,FALSE,"손익";#N/A,#N/A,FALSE,"부서별매출";#N/A,#N/A,FALSE,"매출"}</definedName>
    <definedName name="____________________J200" hidden="1">{#N/A,#N/A,FALSE,"인원";#N/A,#N/A,FALSE,"비용2";#N/A,#N/A,FALSE,"비용1";#N/A,#N/A,FALSE,"비용";#N/A,#N/A,FALSE,"보증2";#N/A,#N/A,FALSE,"보증1";#N/A,#N/A,FALSE,"보증";#N/A,#N/A,FALSE,"손익1";#N/A,#N/A,FALSE,"손익";#N/A,#N/A,FALSE,"부서별매출";#N/A,#N/A,FALSE,"매출"}</definedName>
    <definedName name="____________________tt1" hidden="1">{#N/A,#N/A,TRUE,"일정"}</definedName>
    <definedName name="__________________a12" hidden="1">{"'Monthly 1997'!$A$3:$S$89"}</definedName>
    <definedName name="__________________AT1" hidden="1">{#N/A,#N/A,FALSE,"인원";#N/A,#N/A,FALSE,"비용2";#N/A,#N/A,FALSE,"비용1";#N/A,#N/A,FALSE,"비용";#N/A,#N/A,FALSE,"보증2";#N/A,#N/A,FALSE,"보증1";#N/A,#N/A,FALSE,"보증";#N/A,#N/A,FALSE,"손익1";#N/A,#N/A,FALSE,"손익";#N/A,#N/A,FALSE,"부서별매출";#N/A,#N/A,FALSE,"매출"}</definedName>
    <definedName name="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AT3" hidden="1">{#N/A,#N/A,FALSE,"인원";#N/A,#N/A,FALSE,"비용2";#N/A,#N/A,FALSE,"비용1";#N/A,#N/A,FALSE,"비용";#N/A,#N/A,FALSE,"보증2";#N/A,#N/A,FALSE,"보증1";#N/A,#N/A,FALSE,"보증";#N/A,#N/A,FALSE,"손익1";#N/A,#N/A,FALSE,"손익";#N/A,#N/A,FALSE,"부서별매출";#N/A,#N/A,FALSE,"매출"}</definedName>
    <definedName name="__________________J200" hidden="1">{#N/A,#N/A,FALSE,"인원";#N/A,#N/A,FALSE,"비용2";#N/A,#N/A,FALSE,"비용1";#N/A,#N/A,FALSE,"비용";#N/A,#N/A,FALSE,"보증2";#N/A,#N/A,FALSE,"보증1";#N/A,#N/A,FALSE,"보증";#N/A,#N/A,FALSE,"손익1";#N/A,#N/A,FALSE,"손익";#N/A,#N/A,FALSE,"부서별매출";#N/A,#N/A,FALSE,"매출"}</definedName>
    <definedName name="__________________tt1" hidden="1">{#N/A,#N/A,TRUE,"일정"}</definedName>
    <definedName name="_________________A1" localSheetId="0" hidden="1">#REF!</definedName>
    <definedName name="_________________A1" localSheetId="2" hidden="1">#REF!</definedName>
    <definedName name="_________________A1" localSheetId="1" hidden="1">#REF!</definedName>
    <definedName name="_________________A1" hidden="1">#REF!</definedName>
    <definedName name="_________________a145" localSheetId="0">#REF!</definedName>
    <definedName name="_________________a145" localSheetId="2">#REF!</definedName>
    <definedName name="_________________a145" localSheetId="1">#REF!</definedName>
    <definedName name="_________________a145">#REF!</definedName>
    <definedName name="_________________a146" localSheetId="0">#REF!</definedName>
    <definedName name="_________________a146" localSheetId="2">#REF!</definedName>
    <definedName name="_________________a146" localSheetId="1">#REF!</definedName>
    <definedName name="_________________a146">#REF!</definedName>
    <definedName name="_________________a147" localSheetId="0">#REF!</definedName>
    <definedName name="_________________a147" localSheetId="2">#REF!</definedName>
    <definedName name="_________________a147" localSheetId="1">#REF!</definedName>
    <definedName name="_________________a147">#REF!</definedName>
    <definedName name="________________A1" localSheetId="0" hidden="1">#REF!</definedName>
    <definedName name="________________A1" localSheetId="2" hidden="1">#REF!</definedName>
    <definedName name="________________A1" localSheetId="1" hidden="1">#REF!</definedName>
    <definedName name="________________A1" hidden="1">#REF!</definedName>
    <definedName name="________________a12" hidden="1">{"'Monthly 1997'!$A$3:$S$89"}</definedName>
    <definedName name="________________a145" localSheetId="0">#REF!</definedName>
    <definedName name="________________a145" localSheetId="2">#REF!</definedName>
    <definedName name="________________a145" localSheetId="1">#REF!</definedName>
    <definedName name="________________a145">#REF!</definedName>
    <definedName name="________________a146" localSheetId="0">#REF!</definedName>
    <definedName name="________________a146" localSheetId="2">#REF!</definedName>
    <definedName name="________________a146" localSheetId="1">#REF!</definedName>
    <definedName name="________________a146">#REF!</definedName>
    <definedName name="________________a147" localSheetId="0">#REF!</definedName>
    <definedName name="________________a147" localSheetId="2">#REF!</definedName>
    <definedName name="________________a147" localSheetId="1">#REF!</definedName>
    <definedName name="________________a147">#REF!</definedName>
    <definedName name="________________AT1" hidden="1">{#N/A,#N/A,FALSE,"인원";#N/A,#N/A,FALSE,"비용2";#N/A,#N/A,FALSE,"비용1";#N/A,#N/A,FALSE,"비용";#N/A,#N/A,FALSE,"보증2";#N/A,#N/A,FALSE,"보증1";#N/A,#N/A,FALSE,"보증";#N/A,#N/A,FALSE,"손익1";#N/A,#N/A,FALSE,"손익";#N/A,#N/A,FALSE,"부서별매출";#N/A,#N/A,FALSE,"매출"}</definedName>
    <definedName name="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AT3" hidden="1">{#N/A,#N/A,FALSE,"인원";#N/A,#N/A,FALSE,"비용2";#N/A,#N/A,FALSE,"비용1";#N/A,#N/A,FALSE,"비용";#N/A,#N/A,FALSE,"보증2";#N/A,#N/A,FALSE,"보증1";#N/A,#N/A,FALSE,"보증";#N/A,#N/A,FALSE,"손익1";#N/A,#N/A,FALSE,"손익";#N/A,#N/A,FALSE,"부서별매출";#N/A,#N/A,FALSE,"매출"}</definedName>
    <definedName name="________________J200" hidden="1">{#N/A,#N/A,FALSE,"인원";#N/A,#N/A,FALSE,"비용2";#N/A,#N/A,FALSE,"비용1";#N/A,#N/A,FALSE,"비용";#N/A,#N/A,FALSE,"보증2";#N/A,#N/A,FALSE,"보증1";#N/A,#N/A,FALSE,"보증";#N/A,#N/A,FALSE,"손익1";#N/A,#N/A,FALSE,"손익";#N/A,#N/A,FALSE,"부서별매출";#N/A,#N/A,FALSE,"매출"}</definedName>
    <definedName name="________________tt1" hidden="1">{#N/A,#N/A,TRUE,"일정"}</definedName>
    <definedName name="______________A1" localSheetId="0" hidden="1">#REF!</definedName>
    <definedName name="______________A1" localSheetId="2" hidden="1">#REF!</definedName>
    <definedName name="______________A1" localSheetId="1" hidden="1">#REF!</definedName>
    <definedName name="______________A1" hidden="1">#REF!</definedName>
    <definedName name="______________a145" localSheetId="0">#REF!</definedName>
    <definedName name="______________a145" localSheetId="2">#REF!</definedName>
    <definedName name="______________a145" localSheetId="1">#REF!</definedName>
    <definedName name="______________a145">#REF!</definedName>
    <definedName name="______________a146" localSheetId="0">#REF!</definedName>
    <definedName name="______________a146" localSheetId="2">#REF!</definedName>
    <definedName name="______________a146" localSheetId="1">#REF!</definedName>
    <definedName name="______________a146">#REF!</definedName>
    <definedName name="______________a147" localSheetId="0">#REF!</definedName>
    <definedName name="______________a147" localSheetId="2">#REF!</definedName>
    <definedName name="______________a147" localSheetId="1">#REF!</definedName>
    <definedName name="______________a147">#REF!</definedName>
    <definedName name="_____________JAP97" localSheetId="0">#REF!</definedName>
    <definedName name="_____________JAP97" localSheetId="2">#REF!</definedName>
    <definedName name="_____________JAP97" localSheetId="1">#REF!</definedName>
    <definedName name="_____________JAP97">#REF!</definedName>
    <definedName name="_____________JAP98" localSheetId="0">#REF!</definedName>
    <definedName name="_____________JAP98" localSheetId="2">#REF!</definedName>
    <definedName name="_____________JAP98" localSheetId="1">#REF!</definedName>
    <definedName name="_____________JAP98">#REF!</definedName>
    <definedName name="_____________KOR97" localSheetId="0">#REF!</definedName>
    <definedName name="_____________KOR97" localSheetId="2">#REF!</definedName>
    <definedName name="_____________KOR97" localSheetId="1">#REF!</definedName>
    <definedName name="_____________KOR97">#REF!</definedName>
    <definedName name="_____________KOR98" localSheetId="0">#REF!</definedName>
    <definedName name="_____________KOR98" localSheetId="2">#REF!</definedName>
    <definedName name="_____________KOR98" localSheetId="1">#REF!</definedName>
    <definedName name="_____________KOR98">#REF!</definedName>
    <definedName name="____________A1" localSheetId="0" hidden="1">#REF!</definedName>
    <definedName name="____________A1" localSheetId="2" hidden="1">#REF!</definedName>
    <definedName name="____________A1" localSheetId="1" hidden="1">#REF!</definedName>
    <definedName name="____________A1" hidden="1">#REF!</definedName>
    <definedName name="____________a12" hidden="1">{"'Monthly 1997'!$A$3:$S$89"}</definedName>
    <definedName name="____________a145" localSheetId="0">#REF!</definedName>
    <definedName name="____________a145" localSheetId="2">#REF!</definedName>
    <definedName name="____________a145" localSheetId="1">#REF!</definedName>
    <definedName name="____________a145">#REF!</definedName>
    <definedName name="____________a146" localSheetId="0">#REF!</definedName>
    <definedName name="____________a146" localSheetId="2">#REF!</definedName>
    <definedName name="____________a146" localSheetId="1">#REF!</definedName>
    <definedName name="____________a146">#REF!</definedName>
    <definedName name="____________a147" localSheetId="0">#REF!</definedName>
    <definedName name="____________a147" localSheetId="2">#REF!</definedName>
    <definedName name="____________a147" localSheetId="1">#REF!</definedName>
    <definedName name="____________a147">#REF!</definedName>
    <definedName name="____________AT1" hidden="1">{#N/A,#N/A,FALSE,"인원";#N/A,#N/A,FALSE,"비용2";#N/A,#N/A,FALSE,"비용1";#N/A,#N/A,FALSE,"비용";#N/A,#N/A,FALSE,"보증2";#N/A,#N/A,FALSE,"보증1";#N/A,#N/A,FALSE,"보증";#N/A,#N/A,FALSE,"손익1";#N/A,#N/A,FALSE,"손익";#N/A,#N/A,FALSE,"부서별매출";#N/A,#N/A,FALSE,"매출"}</definedName>
    <definedName name="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AT3" hidden="1">{#N/A,#N/A,FALSE,"인원";#N/A,#N/A,FALSE,"비용2";#N/A,#N/A,FALSE,"비용1";#N/A,#N/A,FALSE,"비용";#N/A,#N/A,FALSE,"보증2";#N/A,#N/A,FALSE,"보증1";#N/A,#N/A,FALSE,"보증";#N/A,#N/A,FALSE,"손익1";#N/A,#N/A,FALSE,"손익";#N/A,#N/A,FALSE,"부서별매출";#N/A,#N/A,FALSE,"매출"}</definedName>
    <definedName name="____________J200" hidden="1">{#N/A,#N/A,FALSE,"인원";#N/A,#N/A,FALSE,"비용2";#N/A,#N/A,FALSE,"비용1";#N/A,#N/A,FALSE,"비용";#N/A,#N/A,FALSE,"보증2";#N/A,#N/A,FALSE,"보증1";#N/A,#N/A,FALSE,"보증";#N/A,#N/A,FALSE,"손익1";#N/A,#N/A,FALSE,"손익";#N/A,#N/A,FALSE,"부서별매출";#N/A,#N/A,FALSE,"매출"}</definedName>
    <definedName name="____________JAP97" localSheetId="0">#REF!</definedName>
    <definedName name="____________JAP97" localSheetId="2">#REF!</definedName>
    <definedName name="____________JAP97" localSheetId="1">#REF!</definedName>
    <definedName name="____________JAP97">#REF!</definedName>
    <definedName name="____________JAP98" localSheetId="0">#REF!</definedName>
    <definedName name="____________JAP98" localSheetId="2">#REF!</definedName>
    <definedName name="____________JAP98" localSheetId="1">#REF!</definedName>
    <definedName name="____________JAP98">#REF!</definedName>
    <definedName name="____________KOR97" localSheetId="0">#REF!</definedName>
    <definedName name="____________KOR97" localSheetId="2">#REF!</definedName>
    <definedName name="____________KOR97" localSheetId="1">#REF!</definedName>
    <definedName name="____________KOR97">#REF!</definedName>
    <definedName name="____________KOR98" localSheetId="0">#REF!</definedName>
    <definedName name="____________KOR98" localSheetId="2">#REF!</definedName>
    <definedName name="____________KOR98" localSheetId="1">#REF!</definedName>
    <definedName name="____________KOR98">#REF!</definedName>
    <definedName name="____________tt1" hidden="1">{#N/A,#N/A,TRUE,"일정"}</definedName>
    <definedName name="___________a12" hidden="1">{"'Monthly 1997'!$A$3:$S$89"}</definedName>
    <definedName name="___________ap2">#N/A</definedName>
    <definedName name="___________AT1" hidden="1">{#N/A,#N/A,FALSE,"인원";#N/A,#N/A,FALSE,"비용2";#N/A,#N/A,FALSE,"비용1";#N/A,#N/A,FALSE,"비용";#N/A,#N/A,FALSE,"보증2";#N/A,#N/A,FALSE,"보증1";#N/A,#N/A,FALSE,"보증";#N/A,#N/A,FALSE,"손익1";#N/A,#N/A,FALSE,"손익";#N/A,#N/A,FALSE,"부서별매출";#N/A,#N/A,FALSE,"매출"}</definedName>
    <definedName name="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AT3" hidden="1">{#N/A,#N/A,FALSE,"인원";#N/A,#N/A,FALSE,"비용2";#N/A,#N/A,FALSE,"비용1";#N/A,#N/A,FALSE,"비용";#N/A,#N/A,FALSE,"보증2";#N/A,#N/A,FALSE,"보증1";#N/A,#N/A,FALSE,"보증";#N/A,#N/A,FALSE,"손익1";#N/A,#N/A,FALSE,"손익";#N/A,#N/A,FALSE,"부서별매출";#N/A,#N/A,FALSE,"매출"}</definedName>
    <definedName name="___________CT5" localSheetId="0">#REF!</definedName>
    <definedName name="___________CT5" localSheetId="2">#REF!</definedName>
    <definedName name="___________CT5" localSheetId="1">#REF!</definedName>
    <definedName name="___________CT5">#REF!</definedName>
    <definedName name="___________J200" hidden="1">{#N/A,#N/A,FALSE,"인원";#N/A,#N/A,FALSE,"비용2";#N/A,#N/A,FALSE,"비용1";#N/A,#N/A,FALSE,"비용";#N/A,#N/A,FALSE,"보증2";#N/A,#N/A,FALSE,"보증1";#N/A,#N/A,FALSE,"보증";#N/A,#N/A,FALSE,"손익1";#N/A,#N/A,FALSE,"손익";#N/A,#N/A,FALSE,"부서별매출";#N/A,#N/A,FALSE,"매출"}</definedName>
    <definedName name="___________NFT1" localSheetId="0">#REF!,#REF!,#REF!,#REF!</definedName>
    <definedName name="___________NFT1" localSheetId="2">#REF!,#REF!,#REF!,#REF!</definedName>
    <definedName name="___________NFT1" localSheetId="1">#REF!,#REF!,#REF!,#REF!</definedName>
    <definedName name="___________NFT1">#REF!,#REF!,#REF!,#REF!</definedName>
    <definedName name="___________tt1" hidden="1">{#N/A,#N/A,TRUE,"일정"}</definedName>
    <definedName name="___________TTT1" localSheetId="0">#REF!</definedName>
    <definedName name="___________TTT1" localSheetId="2">#REF!</definedName>
    <definedName name="___________TTT1" localSheetId="1">#REF!</definedName>
    <definedName name="___________TTT1">#REF!</definedName>
    <definedName name="__________ap2">#N/A</definedName>
    <definedName name="__________CT5" localSheetId="0">#REF!</definedName>
    <definedName name="__________CT5" localSheetId="2">#REF!</definedName>
    <definedName name="__________CT5" localSheetId="1">#REF!</definedName>
    <definedName name="__________CT5">#REF!</definedName>
    <definedName name="__________JAP97" localSheetId="0">#REF!</definedName>
    <definedName name="__________JAP97" localSheetId="2">#REF!</definedName>
    <definedName name="__________JAP97" localSheetId="1">#REF!</definedName>
    <definedName name="__________JAP97">#REF!</definedName>
    <definedName name="__________JAP98" localSheetId="0">#REF!</definedName>
    <definedName name="__________JAP98" localSheetId="2">#REF!</definedName>
    <definedName name="__________JAP98" localSheetId="1">#REF!</definedName>
    <definedName name="__________JAP98">#REF!</definedName>
    <definedName name="__________KOR97" localSheetId="0">#REF!</definedName>
    <definedName name="__________KOR97" localSheetId="2">#REF!</definedName>
    <definedName name="__________KOR97" localSheetId="1">#REF!</definedName>
    <definedName name="__________KOR97">#REF!</definedName>
    <definedName name="__________KOR98" localSheetId="0">#REF!</definedName>
    <definedName name="__________KOR98" localSheetId="2">#REF!</definedName>
    <definedName name="__________KOR98" localSheetId="1">#REF!</definedName>
    <definedName name="__________KOR98">#REF!</definedName>
    <definedName name="__________NFT1" localSheetId="0">#REF!,#REF!,#REF!,#REF!</definedName>
    <definedName name="__________NFT1" localSheetId="2">#REF!,#REF!,#REF!,#REF!</definedName>
    <definedName name="__________NFT1" localSheetId="1">#REF!,#REF!,#REF!,#REF!</definedName>
    <definedName name="__________NFT1">#REF!,#REF!,#REF!,#REF!</definedName>
    <definedName name="__________TTT1" localSheetId="0">#REF!</definedName>
    <definedName name="__________TTT1" localSheetId="2">#REF!</definedName>
    <definedName name="__________TTT1" localSheetId="1">#REF!</definedName>
    <definedName name="__________TTT1">#REF!</definedName>
    <definedName name="_________A1" localSheetId="0" hidden="1">#REF!</definedName>
    <definedName name="_________A1" localSheetId="2" hidden="1">#REF!</definedName>
    <definedName name="_________A1" localSheetId="1" hidden="1">#REF!</definedName>
    <definedName name="_________A1" hidden="1">#REF!</definedName>
    <definedName name="_________ap2">#N/A</definedName>
    <definedName name="_________CT5" localSheetId="0">#REF!</definedName>
    <definedName name="_________CT5" localSheetId="2">#REF!</definedName>
    <definedName name="_________CT5" localSheetId="1">#REF!</definedName>
    <definedName name="_________CT5">#REF!</definedName>
    <definedName name="_________JAP97" localSheetId="0">#REF!</definedName>
    <definedName name="_________JAP97" localSheetId="2">#REF!</definedName>
    <definedName name="_________JAP97" localSheetId="1">#REF!</definedName>
    <definedName name="_________JAP97">#REF!</definedName>
    <definedName name="_________JAP98" localSheetId="0">#REF!</definedName>
    <definedName name="_________JAP98" localSheetId="2">#REF!</definedName>
    <definedName name="_________JAP98" localSheetId="1">#REF!</definedName>
    <definedName name="_________JAP98">#REF!</definedName>
    <definedName name="_________KOR97" localSheetId="0">#REF!</definedName>
    <definedName name="_________KOR97" localSheetId="2">#REF!</definedName>
    <definedName name="_________KOR97" localSheetId="1">#REF!</definedName>
    <definedName name="_________KOR97">#REF!</definedName>
    <definedName name="_________KOR98" localSheetId="0">#REF!</definedName>
    <definedName name="_________KOR98" localSheetId="2">#REF!</definedName>
    <definedName name="_________KOR98" localSheetId="1">#REF!</definedName>
    <definedName name="_________KOR98">#REF!</definedName>
    <definedName name="_________NFT1" localSheetId="0">#REF!,#REF!,#REF!,#REF!</definedName>
    <definedName name="_________NFT1" localSheetId="2">#REF!,#REF!,#REF!,#REF!</definedName>
    <definedName name="_________NFT1" localSheetId="1">#REF!,#REF!,#REF!,#REF!</definedName>
    <definedName name="_________NFT1">#REF!,#REF!,#REF!,#REF!</definedName>
    <definedName name="_________TTT1" localSheetId="0">#REF!</definedName>
    <definedName name="_________TTT1" localSheetId="2">#REF!</definedName>
    <definedName name="_________TTT1" localSheetId="1">#REF!</definedName>
    <definedName name="_________TTT1">#REF!</definedName>
    <definedName name="________A1" localSheetId="0" hidden="1">#REF!</definedName>
    <definedName name="________A1" localSheetId="2" hidden="1">#REF!</definedName>
    <definedName name="________A1" localSheetId="1" hidden="1">#REF!</definedName>
    <definedName name="________A1" hidden="1">#REF!</definedName>
    <definedName name="________a145" localSheetId="0">#REF!</definedName>
    <definedName name="________a145" localSheetId="2">#REF!</definedName>
    <definedName name="________a145" localSheetId="1">#REF!</definedName>
    <definedName name="________a145">#REF!</definedName>
    <definedName name="________a146" localSheetId="0">#REF!</definedName>
    <definedName name="________a146" localSheetId="2">#REF!</definedName>
    <definedName name="________a146" localSheetId="1">#REF!</definedName>
    <definedName name="________a146">#REF!</definedName>
    <definedName name="________a147" localSheetId="0">#REF!</definedName>
    <definedName name="________a147" localSheetId="2">#REF!</definedName>
    <definedName name="________a147" localSheetId="1">#REF!</definedName>
    <definedName name="________a147">#REF!</definedName>
    <definedName name="________ap2">#N/A</definedName>
    <definedName name="________CT5" localSheetId="0">#REF!</definedName>
    <definedName name="________CT5" localSheetId="2">#REF!</definedName>
    <definedName name="________CT5" localSheetId="1">#REF!</definedName>
    <definedName name="________CT5">#REF!</definedName>
    <definedName name="________JAP97" localSheetId="0">#REF!</definedName>
    <definedName name="________JAP97" localSheetId="2">#REF!</definedName>
    <definedName name="________JAP97" localSheetId="1">#REF!</definedName>
    <definedName name="________JAP97">#REF!</definedName>
    <definedName name="________JAP98" localSheetId="0">#REF!</definedName>
    <definedName name="________JAP98" localSheetId="2">#REF!</definedName>
    <definedName name="________JAP98" localSheetId="1">#REF!</definedName>
    <definedName name="________JAP98">#REF!</definedName>
    <definedName name="________KOR97" localSheetId="0">#REF!</definedName>
    <definedName name="________KOR97" localSheetId="2">#REF!</definedName>
    <definedName name="________KOR97" localSheetId="1">#REF!</definedName>
    <definedName name="________KOR97">#REF!</definedName>
    <definedName name="________KOR98" localSheetId="0">#REF!</definedName>
    <definedName name="________KOR98" localSheetId="2">#REF!</definedName>
    <definedName name="________KOR98" localSheetId="1">#REF!</definedName>
    <definedName name="________KOR98">#REF!</definedName>
    <definedName name="________NFT1" localSheetId="0">#REF!,#REF!,#REF!,#REF!</definedName>
    <definedName name="________NFT1" localSheetId="2">#REF!,#REF!,#REF!,#REF!</definedName>
    <definedName name="________NFT1" localSheetId="1">#REF!,#REF!,#REF!,#REF!</definedName>
    <definedName name="________NFT1">#REF!,#REF!,#REF!,#REF!</definedName>
    <definedName name="________TTT1" localSheetId="0">#REF!</definedName>
    <definedName name="________TTT1" localSheetId="2">#REF!</definedName>
    <definedName name="________TTT1" localSheetId="1">#REF!</definedName>
    <definedName name="________TTT1">#REF!</definedName>
    <definedName name="_______A1" localSheetId="0" hidden="1">#REF!</definedName>
    <definedName name="_______A1" localSheetId="2" hidden="1">#REF!</definedName>
    <definedName name="_______A1" localSheetId="1" hidden="1">#REF!</definedName>
    <definedName name="_______A1" hidden="1">#REF!</definedName>
    <definedName name="_______a12" hidden="1">{"'Monthly 1997'!$A$3:$S$89"}</definedName>
    <definedName name="_______a145" localSheetId="0">#REF!</definedName>
    <definedName name="_______a145" localSheetId="2">#REF!</definedName>
    <definedName name="_______a145" localSheetId="1">#REF!</definedName>
    <definedName name="_______a145">#REF!</definedName>
    <definedName name="_______a146" localSheetId="0">#REF!</definedName>
    <definedName name="_______a146" localSheetId="2">#REF!</definedName>
    <definedName name="_______a146" localSheetId="1">#REF!</definedName>
    <definedName name="_______a146">#REF!</definedName>
    <definedName name="_______a147" localSheetId="0">#REF!</definedName>
    <definedName name="_______a147" localSheetId="2">#REF!</definedName>
    <definedName name="_______a147" localSheetId="1">#REF!</definedName>
    <definedName name="_______a147">#REF!</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T5" localSheetId="0">#REF!</definedName>
    <definedName name="_______CT5" localSheetId="2">#REF!</definedName>
    <definedName name="_______CT5" localSheetId="1">#REF!</definedName>
    <definedName name="_______CT5">#REF!</definedName>
    <definedName name="_______J200" hidden="1">{#N/A,#N/A,FALSE,"인원";#N/A,#N/A,FALSE,"비용2";#N/A,#N/A,FALSE,"비용1";#N/A,#N/A,FALSE,"비용";#N/A,#N/A,FALSE,"보증2";#N/A,#N/A,FALSE,"보증1";#N/A,#N/A,FALSE,"보증";#N/A,#N/A,FALSE,"손익1";#N/A,#N/A,FALSE,"손익";#N/A,#N/A,FALSE,"부서별매출";#N/A,#N/A,FALSE,"매출"}</definedName>
    <definedName name="_______JAP97" localSheetId="0">#REF!</definedName>
    <definedName name="_______JAP97" localSheetId="2">#REF!</definedName>
    <definedName name="_______JAP97" localSheetId="1">#REF!</definedName>
    <definedName name="_______JAP97">#REF!</definedName>
    <definedName name="_______JAP98" localSheetId="0">#REF!</definedName>
    <definedName name="_______JAP98" localSheetId="2">#REF!</definedName>
    <definedName name="_______JAP98" localSheetId="1">#REF!</definedName>
    <definedName name="_______JAP98">#REF!</definedName>
    <definedName name="_______KOR97" localSheetId="0">#REF!</definedName>
    <definedName name="_______KOR97" localSheetId="2">#REF!</definedName>
    <definedName name="_______KOR97" localSheetId="1">#REF!</definedName>
    <definedName name="_______KOR97">#REF!</definedName>
    <definedName name="_______KOR98" localSheetId="0">#REF!</definedName>
    <definedName name="_______KOR98" localSheetId="2">#REF!</definedName>
    <definedName name="_______KOR98" localSheetId="1">#REF!</definedName>
    <definedName name="_______KOR98">#REF!</definedName>
    <definedName name="_______NFT1" localSheetId="0">#REF!,#REF!,#REF!,#REF!</definedName>
    <definedName name="_______NFT1" localSheetId="2">#REF!,#REF!,#REF!,#REF!</definedName>
    <definedName name="_______NFT1" localSheetId="1">#REF!,#REF!,#REF!,#REF!</definedName>
    <definedName name="_______NFT1">#REF!,#REF!,#REF!,#REF!</definedName>
    <definedName name="_______tt1" hidden="1">{#N/A,#N/A,TRUE,"일정"}</definedName>
    <definedName name="_______TTT1" localSheetId="0">#REF!</definedName>
    <definedName name="_______TTT1" localSheetId="2">#REF!</definedName>
    <definedName name="_______TTT1" localSheetId="1">#REF!</definedName>
    <definedName name="_______TTT1">#REF!</definedName>
    <definedName name="______A1" localSheetId="0" hidden="1">#REF!</definedName>
    <definedName name="______A1" localSheetId="2" hidden="1">#REF!</definedName>
    <definedName name="______A1" localSheetId="1" hidden="1">#REF!</definedName>
    <definedName name="______A1" hidden="1">#REF!</definedName>
    <definedName name="______a145" localSheetId="0">#REF!</definedName>
    <definedName name="______a145" localSheetId="2">#REF!</definedName>
    <definedName name="______a145" localSheetId="1">#REF!</definedName>
    <definedName name="______a145">#REF!</definedName>
    <definedName name="______a146" localSheetId="0">#REF!</definedName>
    <definedName name="______a146" localSheetId="2">#REF!</definedName>
    <definedName name="______a146" localSheetId="1">#REF!</definedName>
    <definedName name="______a146">#REF!</definedName>
    <definedName name="______a147" localSheetId="0">#REF!</definedName>
    <definedName name="______a147" localSheetId="2">#REF!</definedName>
    <definedName name="______a147" localSheetId="1">#REF!</definedName>
    <definedName name="______a147">#REF!</definedName>
    <definedName name="______A999999">#N/A</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T5" localSheetId="0">#REF!</definedName>
    <definedName name="______CT5" localSheetId="2">#REF!</definedName>
    <definedName name="______CT5" localSheetId="1">#REF!</definedName>
    <definedName name="______CT5">#REF!</definedName>
    <definedName name="______day3" localSheetId="0">#REF!</definedName>
    <definedName name="______day3" localSheetId="2">#REF!</definedName>
    <definedName name="______day3" localSheetId="1">#REF!</definedName>
    <definedName name="______day3">#REF!</definedName>
    <definedName name="______day4" localSheetId="0">#REF!</definedName>
    <definedName name="______day4" localSheetId="2">#REF!</definedName>
    <definedName name="______day4" localSheetId="1">#REF!</definedName>
    <definedName name="______day4">#REF!</definedName>
    <definedName name="______JAP97" localSheetId="0">#REF!</definedName>
    <definedName name="______JAP97" localSheetId="2">#REF!</definedName>
    <definedName name="______JAP97" localSheetId="1">#REF!</definedName>
    <definedName name="______JAP97">#REF!</definedName>
    <definedName name="______JAP98" localSheetId="0">#REF!</definedName>
    <definedName name="______JAP98" localSheetId="2">#REF!</definedName>
    <definedName name="______JAP98" localSheetId="1">#REF!</definedName>
    <definedName name="______JAP98">#REF!</definedName>
    <definedName name="______KOR97" localSheetId="0">#REF!</definedName>
    <definedName name="______KOR97" localSheetId="2">#REF!</definedName>
    <definedName name="______KOR97" localSheetId="1">#REF!</definedName>
    <definedName name="______KOR97">#REF!</definedName>
    <definedName name="______KOR98" localSheetId="0">#REF!</definedName>
    <definedName name="______KOR98" localSheetId="2">#REF!</definedName>
    <definedName name="______KOR98" localSheetId="1">#REF!</definedName>
    <definedName name="______KOR98">#REF!</definedName>
    <definedName name="______NFT1" localSheetId="0">#REF!,#REF!,#REF!,#REF!</definedName>
    <definedName name="______NFT1" localSheetId="2">#REF!,#REF!,#REF!,#REF!</definedName>
    <definedName name="______NFT1" localSheetId="1">#REF!,#REF!,#REF!,#REF!</definedName>
    <definedName name="______NFT1">#REF!,#REF!,#REF!,#REF!</definedName>
    <definedName name="______tt1" hidden="1">{#N/A,#N/A,TRUE,"일정"}</definedName>
    <definedName name="______TTT1" localSheetId="0">#REF!</definedName>
    <definedName name="______TTT1" localSheetId="2">#REF!</definedName>
    <definedName name="______TTT1" localSheetId="1">#REF!</definedName>
    <definedName name="______TTT1">#REF!</definedName>
    <definedName name="_____A1" localSheetId="0" hidden="1">#REF!</definedName>
    <definedName name="_____A1" localSheetId="2" hidden="1">#REF!</definedName>
    <definedName name="_____A1" localSheetId="1" hidden="1">#REF!</definedName>
    <definedName name="_____A1" hidden="1">#REF!</definedName>
    <definedName name="_____a12" hidden="1">{"'Monthly 1997'!$A$3:$S$89"}</definedName>
    <definedName name="_____a145" localSheetId="0">#REF!</definedName>
    <definedName name="_____a145" localSheetId="2">#REF!</definedName>
    <definedName name="_____a145" localSheetId="1">#REF!</definedName>
    <definedName name="_____a145">#REF!</definedName>
    <definedName name="_____a146" localSheetId="0">#REF!</definedName>
    <definedName name="_____a146" localSheetId="2">#REF!</definedName>
    <definedName name="_____a146" localSheetId="1">#REF!</definedName>
    <definedName name="_____a146">#REF!</definedName>
    <definedName name="_____a147" localSheetId="0">#REF!</definedName>
    <definedName name="_____a147" localSheetId="2">#REF!</definedName>
    <definedName name="_____a147" localSheetId="1">#REF!</definedName>
    <definedName name="_____a147">#REF!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T5" localSheetId="0">#REF!</definedName>
    <definedName name="_____CT5" localSheetId="2">#REF!</definedName>
    <definedName name="_____CT5" localSheetId="1">#REF!</definedName>
    <definedName name="_____CT5">#REF!</definedName>
    <definedName name="_____day3" localSheetId="0">#REF!</definedName>
    <definedName name="_____day3" localSheetId="2">#REF!</definedName>
    <definedName name="_____day3" localSheetId="1">#REF!</definedName>
    <definedName name="_____day3">#REF!</definedName>
    <definedName name="_____day4" localSheetId="0">#REF!</definedName>
    <definedName name="_____day4" localSheetId="2">#REF!</definedName>
    <definedName name="_____day4" localSheetId="1">#REF!</definedName>
    <definedName name="_____day4">#REF!</definedName>
    <definedName name="_____J200" hidden="1">{#N/A,#N/A,FALSE,"인원";#N/A,#N/A,FALSE,"비용2";#N/A,#N/A,FALSE,"비용1";#N/A,#N/A,FALSE,"비용";#N/A,#N/A,FALSE,"보증2";#N/A,#N/A,FALSE,"보증1";#N/A,#N/A,FALSE,"보증";#N/A,#N/A,FALSE,"손익1";#N/A,#N/A,FALSE,"손익";#N/A,#N/A,FALSE,"부서별매출";#N/A,#N/A,FALSE,"매출"}</definedName>
    <definedName name="_____JAP97" localSheetId="0">#REF!</definedName>
    <definedName name="_____JAP97" localSheetId="2">#REF!</definedName>
    <definedName name="_____JAP97" localSheetId="1">#REF!</definedName>
    <definedName name="_____JAP97">#REF!</definedName>
    <definedName name="_____JAP98" localSheetId="0">#REF!</definedName>
    <definedName name="_____JAP98" localSheetId="2">#REF!</definedName>
    <definedName name="_____JAP98" localSheetId="1">#REF!</definedName>
    <definedName name="_____JAP98">#REF!</definedName>
    <definedName name="_____KOR97" localSheetId="0">#REF!</definedName>
    <definedName name="_____KOR97" localSheetId="2">#REF!</definedName>
    <definedName name="_____KOR97" localSheetId="1">#REF!</definedName>
    <definedName name="_____KOR97">#REF!</definedName>
    <definedName name="_____KOR98" localSheetId="0">#REF!</definedName>
    <definedName name="_____KOR98" localSheetId="2">#REF!</definedName>
    <definedName name="_____KOR98" localSheetId="1">#REF!</definedName>
    <definedName name="_____KOR98">#REF!</definedName>
    <definedName name="_____NFT1" localSheetId="0">#REF!,#REF!,#REF!,#REF!</definedName>
    <definedName name="_____NFT1" localSheetId="2">#REF!,#REF!,#REF!,#REF!</definedName>
    <definedName name="_____NFT1" localSheetId="1">#REF!,#REF!,#REF!,#REF!</definedName>
    <definedName name="_____NFT1">#REF!,#REF!,#REF!,#REF!</definedName>
    <definedName name="_____tt1" hidden="1">{#N/A,#N/A,TRUE,"일정"}</definedName>
    <definedName name="_____TTT1" localSheetId="0">#REF!</definedName>
    <definedName name="_____TTT1" localSheetId="2">#REF!</definedName>
    <definedName name="_____TTT1" localSheetId="1">#REF!</definedName>
    <definedName name="_____TTT1">#REF!</definedName>
    <definedName name="____A1" localSheetId="0" hidden="1">#REF!</definedName>
    <definedName name="____A1" localSheetId="2" hidden="1">#REF!</definedName>
    <definedName name="____A1" localSheetId="1" hidden="1">#REF!</definedName>
    <definedName name="____A1" hidden="1">#REF!</definedName>
    <definedName name="____a12" localSheetId="0" hidden="1">{"'Monthly 1997'!$A$3:$S$89"}</definedName>
    <definedName name="____a12" localSheetId="2" hidden="1">{"'Monthly 1997'!$A$3:$S$89"}</definedName>
    <definedName name="____a12" localSheetId="1" hidden="1">{"'Monthly 1997'!$A$3:$S$89"}</definedName>
    <definedName name="____a12" hidden="1">{"'Monthly 1997'!$A$3:$S$89"}</definedName>
    <definedName name="____a145" localSheetId="0">#REF!</definedName>
    <definedName name="____a145" localSheetId="2">#REF!</definedName>
    <definedName name="____a145" localSheetId="1">#REF!</definedName>
    <definedName name="____a145">#REF!</definedName>
    <definedName name="____a146" localSheetId="0">#REF!</definedName>
    <definedName name="____a146" localSheetId="2">#REF!</definedName>
    <definedName name="____a146" localSheetId="1">#REF!</definedName>
    <definedName name="____a146">#REF!</definedName>
    <definedName name="____a147" localSheetId="0">#REF!</definedName>
    <definedName name="____a147" localSheetId="2">#REF!</definedName>
    <definedName name="____a147" localSheetId="1">#REF!</definedName>
    <definedName name="____a147">#REF!</definedName>
    <definedName name="____A999999">#N/A</definedName>
    <definedName name="____ap2">#N/A</definedName>
    <definedName name="____AT1" localSheetId="0" hidden="1">{#N/A,#N/A,FALSE,"인원";#N/A,#N/A,FALSE,"비용2";#N/A,#N/A,FALSE,"비용1";#N/A,#N/A,FALSE,"비용";#N/A,#N/A,FALSE,"보증2";#N/A,#N/A,FALSE,"보증1";#N/A,#N/A,FALSE,"보증";#N/A,#N/A,FALSE,"손익1";#N/A,#N/A,FALSE,"손익";#N/A,#N/A,FALSE,"부서별매출";#N/A,#N/A,FALSE,"매출"}</definedName>
    <definedName name="____AT1" localSheetId="2" hidden="1">{#N/A,#N/A,FALSE,"인원";#N/A,#N/A,FALSE,"비용2";#N/A,#N/A,FALSE,"비용1";#N/A,#N/A,FALSE,"비용";#N/A,#N/A,FALSE,"보증2";#N/A,#N/A,FALSE,"보증1";#N/A,#N/A,FALSE,"보증";#N/A,#N/A,FALSE,"손익1";#N/A,#N/A,FALSE,"손익";#N/A,#N/A,FALSE,"부서별매출";#N/A,#N/A,FALSE,"매출"}</definedName>
    <definedName name="____AT1" localSheetId="1" hidden="1">{#N/A,#N/A,FALSE,"인원";#N/A,#N/A,FALSE,"비용2";#N/A,#N/A,FALSE,"비용1";#N/A,#N/A,FALSE,"비용";#N/A,#N/A,FALSE,"보증2";#N/A,#N/A,FALSE,"보증1";#N/A,#N/A,FALSE,"보증";#N/A,#N/A,FALSE,"손익1";#N/A,#N/A,FALSE,"손익";#N/A,#N/A,FALSE,"부서별매출";#N/A,#N/A,FALSE,"매출"}</definedName>
    <definedName name="____AT1" hidden="1">{#N/A,#N/A,FALSE,"인원";#N/A,#N/A,FALSE,"비용2";#N/A,#N/A,FALSE,"비용1";#N/A,#N/A,FALSE,"비용";#N/A,#N/A,FALSE,"보증2";#N/A,#N/A,FALSE,"보증1";#N/A,#N/A,FALSE,"보증";#N/A,#N/A,FALSE,"손익1";#N/A,#N/A,FALSE,"손익";#N/A,#N/A,FALSE,"부서별매출";#N/A,#N/A,FALSE,"매출"}</definedName>
    <definedName name="___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localSheetId="0" hidden="1">{#N/A,#N/A,FALSE,"인원";#N/A,#N/A,FALSE,"비용2";#N/A,#N/A,FALSE,"비용1";#N/A,#N/A,FALSE,"비용";#N/A,#N/A,FALSE,"보증2";#N/A,#N/A,FALSE,"보증1";#N/A,#N/A,FALSE,"보증";#N/A,#N/A,FALSE,"손익1";#N/A,#N/A,FALSE,"손익";#N/A,#N/A,FALSE,"부서별매출";#N/A,#N/A,FALSE,"매출"}</definedName>
    <definedName name="____AT3" localSheetId="2" hidden="1">{#N/A,#N/A,FALSE,"인원";#N/A,#N/A,FALSE,"비용2";#N/A,#N/A,FALSE,"비용1";#N/A,#N/A,FALSE,"비용";#N/A,#N/A,FALSE,"보증2";#N/A,#N/A,FALSE,"보증1";#N/A,#N/A,FALSE,"보증";#N/A,#N/A,FALSE,"손익1";#N/A,#N/A,FALSE,"손익";#N/A,#N/A,FALSE,"부서별매출";#N/A,#N/A,FALSE,"매출"}</definedName>
    <definedName name="____AT3" localSheetId="1" hidden="1">{#N/A,#N/A,FALSE,"인원";#N/A,#N/A,FALSE,"비용2";#N/A,#N/A,FALSE,"비용1";#N/A,#N/A,FALSE,"비용";#N/A,#N/A,FALSE,"보증2";#N/A,#N/A,FALSE,"보증1";#N/A,#N/A,FALSE,"보증";#N/A,#N/A,FALSE,"손익1";#N/A,#N/A,FALSE,"손익";#N/A,#N/A,FALSE,"부서별매출";#N/A,#N/A,FALSE,"매출"}</definedName>
    <definedName name="____AT3" hidden="1">{#N/A,#N/A,FALSE,"인원";#N/A,#N/A,FALSE,"비용2";#N/A,#N/A,FALSE,"비용1";#N/A,#N/A,FALSE,"비용";#N/A,#N/A,FALSE,"보증2";#N/A,#N/A,FALSE,"보증1";#N/A,#N/A,FALSE,"보증";#N/A,#N/A,FALSE,"손익1";#N/A,#N/A,FALSE,"손익";#N/A,#N/A,FALSE,"부서별매출";#N/A,#N/A,FALSE,"매출"}</definedName>
    <definedName name="____CT5" localSheetId="0">#REF!</definedName>
    <definedName name="____CT5" localSheetId="2">#REF!</definedName>
    <definedName name="____CT5" localSheetId="1">#REF!</definedName>
    <definedName name="____CT5">#REF!</definedName>
    <definedName name="____day3" localSheetId="0">#REF!</definedName>
    <definedName name="____day3" localSheetId="2">#REF!</definedName>
    <definedName name="____day3" localSheetId="1">#REF!</definedName>
    <definedName name="____day3">#REF!</definedName>
    <definedName name="____day4" localSheetId="0">#REF!</definedName>
    <definedName name="____day4" localSheetId="2">#REF!</definedName>
    <definedName name="____day4" localSheetId="1">#REF!</definedName>
    <definedName name="____day4">#REF!</definedName>
    <definedName name="____J200" localSheetId="0" hidden="1">{#N/A,#N/A,FALSE,"인원";#N/A,#N/A,FALSE,"비용2";#N/A,#N/A,FALSE,"비용1";#N/A,#N/A,FALSE,"비용";#N/A,#N/A,FALSE,"보증2";#N/A,#N/A,FALSE,"보증1";#N/A,#N/A,FALSE,"보증";#N/A,#N/A,FALSE,"손익1";#N/A,#N/A,FALSE,"손익";#N/A,#N/A,FALSE,"부서별매출";#N/A,#N/A,FALSE,"매출"}</definedName>
    <definedName name="____J200" localSheetId="2" hidden="1">{#N/A,#N/A,FALSE,"인원";#N/A,#N/A,FALSE,"비용2";#N/A,#N/A,FALSE,"비용1";#N/A,#N/A,FALSE,"비용";#N/A,#N/A,FALSE,"보증2";#N/A,#N/A,FALSE,"보증1";#N/A,#N/A,FALSE,"보증";#N/A,#N/A,FALSE,"손익1";#N/A,#N/A,FALSE,"손익";#N/A,#N/A,FALSE,"부서별매출";#N/A,#N/A,FALSE,"매출"}</definedName>
    <definedName name="____J200" localSheetId="1" hidden="1">{#N/A,#N/A,FALSE,"인원";#N/A,#N/A,FALSE,"비용2";#N/A,#N/A,FALSE,"비용1";#N/A,#N/A,FALSE,"비용";#N/A,#N/A,FALSE,"보증2";#N/A,#N/A,FALSE,"보증1";#N/A,#N/A,FALSE,"보증";#N/A,#N/A,FALSE,"손익1";#N/A,#N/A,FALSE,"손익";#N/A,#N/A,FALSE,"부서별매출";#N/A,#N/A,FALSE,"매출"}</definedName>
    <definedName name="____J200" hidden="1">{#N/A,#N/A,FALSE,"인원";#N/A,#N/A,FALSE,"비용2";#N/A,#N/A,FALSE,"비용1";#N/A,#N/A,FALSE,"비용";#N/A,#N/A,FALSE,"보증2";#N/A,#N/A,FALSE,"보증1";#N/A,#N/A,FALSE,"보증";#N/A,#N/A,FALSE,"손익1";#N/A,#N/A,FALSE,"손익";#N/A,#N/A,FALSE,"부서별매출";#N/A,#N/A,FALSE,"매출"}</definedName>
    <definedName name="____JAP97" localSheetId="0">#REF!</definedName>
    <definedName name="____JAP97" localSheetId="2">#REF!</definedName>
    <definedName name="____JAP97" localSheetId="1">#REF!</definedName>
    <definedName name="____JAP97">#REF!</definedName>
    <definedName name="____JAP98" localSheetId="0">#REF!</definedName>
    <definedName name="____JAP98" localSheetId="2">#REF!</definedName>
    <definedName name="____JAP98" localSheetId="1">#REF!</definedName>
    <definedName name="____JAP98">#REF!</definedName>
    <definedName name="____KOR97" localSheetId="0">#REF!</definedName>
    <definedName name="____KOR97" localSheetId="2">#REF!</definedName>
    <definedName name="____KOR97" localSheetId="1">#REF!</definedName>
    <definedName name="____KOR97">#REF!</definedName>
    <definedName name="____KOR98" localSheetId="0">#REF!</definedName>
    <definedName name="____KOR98" localSheetId="2">#REF!</definedName>
    <definedName name="____KOR98" localSheetId="1">#REF!</definedName>
    <definedName name="____KOR98">#REF!</definedName>
    <definedName name="____NFT1" localSheetId="0">#REF!,#REF!,#REF!,#REF!</definedName>
    <definedName name="____NFT1" localSheetId="2">#REF!,#REF!,#REF!,#REF!</definedName>
    <definedName name="____NFT1" localSheetId="1">#REF!,#REF!,#REF!,#REF!</definedName>
    <definedName name="____NFT1">#REF!,#REF!,#REF!,#REF!</definedName>
    <definedName name="____tt1" localSheetId="0" hidden="1">{#N/A,#N/A,TRUE,"일정"}</definedName>
    <definedName name="____tt1" localSheetId="2" hidden="1">{#N/A,#N/A,TRUE,"일정"}</definedName>
    <definedName name="____tt1" localSheetId="1" hidden="1">{#N/A,#N/A,TRUE,"일정"}</definedName>
    <definedName name="____tt1" hidden="1">{#N/A,#N/A,TRUE,"일정"}</definedName>
    <definedName name="____TTT1" localSheetId="0">#REF!</definedName>
    <definedName name="____TTT1" localSheetId="2">#REF!</definedName>
    <definedName name="____TTT1" localSheetId="1">#REF!</definedName>
    <definedName name="____TTT1">#REF!</definedName>
    <definedName name="___A1" localSheetId="0" hidden="1">#REF!</definedName>
    <definedName name="___A1" localSheetId="2" hidden="1">#REF!</definedName>
    <definedName name="___A1" localSheetId="1" hidden="1">#REF!</definedName>
    <definedName name="___A1" hidden="1">#REF!</definedName>
    <definedName name="___a12" localSheetId="0" hidden="1">{"'Monthly 1997'!$A$3:$S$89"}</definedName>
    <definedName name="___a12" localSheetId="2" hidden="1">{"'Monthly 1997'!$A$3:$S$89"}</definedName>
    <definedName name="___a12" localSheetId="1" hidden="1">{"'Monthly 1997'!$A$3:$S$89"}</definedName>
    <definedName name="___a12" hidden="1">{"'Monthly 1997'!$A$3:$S$89"}</definedName>
    <definedName name="___a145" localSheetId="0">#REF!</definedName>
    <definedName name="___a145" localSheetId="2">#REF!</definedName>
    <definedName name="___a145" localSheetId="1">#REF!</definedName>
    <definedName name="___a145">#REF!</definedName>
    <definedName name="___a146" localSheetId="0">#REF!</definedName>
    <definedName name="___a146" localSheetId="2">#REF!</definedName>
    <definedName name="___a146" localSheetId="1">#REF!</definedName>
    <definedName name="___a146">#REF!</definedName>
    <definedName name="___a147" localSheetId="0">#REF!</definedName>
    <definedName name="___a147" localSheetId="2">#REF!</definedName>
    <definedName name="___a147" localSheetId="1">#REF!</definedName>
    <definedName name="___a147">#REF!</definedName>
    <definedName name="___A65555" localSheetId="0">#REF!</definedName>
    <definedName name="___A65555" localSheetId="2">#REF!</definedName>
    <definedName name="___A65555" localSheetId="1">#REF!</definedName>
    <definedName name="___A65555">#REF!</definedName>
    <definedName name="___A65655" localSheetId="0">#REF!</definedName>
    <definedName name="___A65655" localSheetId="2">#REF!</definedName>
    <definedName name="___A65655" localSheetId="1">#REF!</definedName>
    <definedName name="___A65655">#REF!</definedName>
    <definedName name="___A999999">#N/A</definedName>
    <definedName name="___ap2">#N/A</definedName>
    <definedName name="___AT1" localSheetId="0" hidden="1">{#N/A,#N/A,FALSE,"인원";#N/A,#N/A,FALSE,"비용2";#N/A,#N/A,FALSE,"비용1";#N/A,#N/A,FALSE,"비용";#N/A,#N/A,FALSE,"보증2";#N/A,#N/A,FALSE,"보증1";#N/A,#N/A,FALSE,"보증";#N/A,#N/A,FALSE,"손익1";#N/A,#N/A,FALSE,"손익";#N/A,#N/A,FALSE,"부서별매출";#N/A,#N/A,FALSE,"매출"}</definedName>
    <definedName name="___AT1" localSheetId="2" hidden="1">{#N/A,#N/A,FALSE,"인원";#N/A,#N/A,FALSE,"비용2";#N/A,#N/A,FALSE,"비용1";#N/A,#N/A,FALSE,"비용";#N/A,#N/A,FALSE,"보증2";#N/A,#N/A,FALSE,"보증1";#N/A,#N/A,FALSE,"보증";#N/A,#N/A,FALSE,"손익1";#N/A,#N/A,FALSE,"손익";#N/A,#N/A,FALSE,"부서별매출";#N/A,#N/A,FALSE,"매출"}</definedName>
    <definedName name="___AT1" localSheetId="1" hidden="1">{#N/A,#N/A,FALSE,"인원";#N/A,#N/A,FALSE,"비용2";#N/A,#N/A,FALSE,"비용1";#N/A,#N/A,FALSE,"비용";#N/A,#N/A,FALSE,"보증2";#N/A,#N/A,FALSE,"보증1";#N/A,#N/A,FALSE,"보증";#N/A,#N/A,FALSE,"손익1";#N/A,#N/A,FALSE,"손익";#N/A,#N/A,FALSE,"부서별매출";#N/A,#N/A,FALSE,"매출"}</definedName>
    <definedName name="___AT1" hidden="1">{#N/A,#N/A,FALSE,"인원";#N/A,#N/A,FALSE,"비용2";#N/A,#N/A,FALSE,"비용1";#N/A,#N/A,FALSE,"비용";#N/A,#N/A,FALSE,"보증2";#N/A,#N/A,FALSE,"보증1";#N/A,#N/A,FALSE,"보증";#N/A,#N/A,FALSE,"손익1";#N/A,#N/A,FALSE,"손익";#N/A,#N/A,FALSE,"부서별매출";#N/A,#N/A,FALSE,"매출"}</definedName>
    <definedName name="__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localSheetId="0" hidden="1">{#N/A,#N/A,FALSE,"인원";#N/A,#N/A,FALSE,"비용2";#N/A,#N/A,FALSE,"비용1";#N/A,#N/A,FALSE,"비용";#N/A,#N/A,FALSE,"보증2";#N/A,#N/A,FALSE,"보증1";#N/A,#N/A,FALSE,"보증";#N/A,#N/A,FALSE,"손익1";#N/A,#N/A,FALSE,"손익";#N/A,#N/A,FALSE,"부서별매출";#N/A,#N/A,FALSE,"매출"}</definedName>
    <definedName name="___AT3" localSheetId="2" hidden="1">{#N/A,#N/A,FALSE,"인원";#N/A,#N/A,FALSE,"비용2";#N/A,#N/A,FALSE,"비용1";#N/A,#N/A,FALSE,"비용";#N/A,#N/A,FALSE,"보증2";#N/A,#N/A,FALSE,"보증1";#N/A,#N/A,FALSE,"보증";#N/A,#N/A,FALSE,"손익1";#N/A,#N/A,FALSE,"손익";#N/A,#N/A,FALSE,"부서별매출";#N/A,#N/A,FALSE,"매출"}</definedName>
    <definedName name="___AT3" localSheetId="1" hidden="1">{#N/A,#N/A,FALSE,"인원";#N/A,#N/A,FALSE,"비용2";#N/A,#N/A,FALSE,"비용1";#N/A,#N/A,FALSE,"비용";#N/A,#N/A,FALSE,"보증2";#N/A,#N/A,FALSE,"보증1";#N/A,#N/A,FALSE,"보증";#N/A,#N/A,FALSE,"손익1";#N/A,#N/A,FALSE,"손익";#N/A,#N/A,FALSE,"부서별매출";#N/A,#N/A,FALSE,"매출"}</definedName>
    <definedName name="___AT3" hidden="1">{#N/A,#N/A,FALSE,"인원";#N/A,#N/A,FALSE,"비용2";#N/A,#N/A,FALSE,"비용1";#N/A,#N/A,FALSE,"비용";#N/A,#N/A,FALSE,"보증2";#N/A,#N/A,FALSE,"보증1";#N/A,#N/A,FALSE,"보증";#N/A,#N/A,FALSE,"손익1";#N/A,#N/A,FALSE,"손익";#N/A,#N/A,FALSE,"부서별매출";#N/A,#N/A,FALSE,"매출"}</definedName>
    <definedName name="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T5" localSheetId="0">#REF!</definedName>
    <definedName name="___CT5" localSheetId="2">#REF!</definedName>
    <definedName name="___CT5" localSheetId="1">#REF!</definedName>
    <definedName name="___CT5">#REF!</definedName>
    <definedName name="___DAT1" localSheetId="0">#REF!</definedName>
    <definedName name="___DAT1" localSheetId="2">#REF!</definedName>
    <definedName name="___DAT1" localSheetId="1">#REF!</definedName>
    <definedName name="___DAT1">#REF!</definedName>
    <definedName name="___DAT10" localSheetId="0">#REF!</definedName>
    <definedName name="___DAT10" localSheetId="2">#REF!</definedName>
    <definedName name="___DAT10" localSheetId="1">#REF!</definedName>
    <definedName name="___DAT10">#REF!</definedName>
    <definedName name="___DAT11" localSheetId="0">#REF!</definedName>
    <definedName name="___DAT11" localSheetId="2">#REF!</definedName>
    <definedName name="___DAT11" localSheetId="1">#REF!</definedName>
    <definedName name="___DAT11">#REF!</definedName>
    <definedName name="___DAT12" localSheetId="0">#REF!</definedName>
    <definedName name="___DAT12" localSheetId="2">#REF!</definedName>
    <definedName name="___DAT12" localSheetId="1">#REF!</definedName>
    <definedName name="___DAT12">#REF!</definedName>
    <definedName name="___DAT13" localSheetId="0">#REF!</definedName>
    <definedName name="___DAT13" localSheetId="2">#REF!</definedName>
    <definedName name="___DAT13" localSheetId="1">#REF!</definedName>
    <definedName name="___DAT13">#REF!</definedName>
    <definedName name="___DAT14" localSheetId="0">#REF!</definedName>
    <definedName name="___DAT14" localSheetId="2">#REF!</definedName>
    <definedName name="___DAT14" localSheetId="1">#REF!</definedName>
    <definedName name="___DAT14">#REF!</definedName>
    <definedName name="___DAT15" localSheetId="0">#REF!</definedName>
    <definedName name="___DAT15" localSheetId="2">#REF!</definedName>
    <definedName name="___DAT15" localSheetId="1">#REF!</definedName>
    <definedName name="___DAT15">#REF!</definedName>
    <definedName name="___DAT16" localSheetId="0">#REF!</definedName>
    <definedName name="___DAT16" localSheetId="2">#REF!</definedName>
    <definedName name="___DAT16" localSheetId="1">#REF!</definedName>
    <definedName name="___DAT16">#REF!</definedName>
    <definedName name="___DAT17" localSheetId="0">#REF!</definedName>
    <definedName name="___DAT17" localSheetId="2">#REF!</definedName>
    <definedName name="___DAT17" localSheetId="1">#REF!</definedName>
    <definedName name="___DAT17">#REF!</definedName>
    <definedName name="___DAT2" localSheetId="0">#REF!</definedName>
    <definedName name="___DAT2" localSheetId="2">#REF!</definedName>
    <definedName name="___DAT2" localSheetId="1">#REF!</definedName>
    <definedName name="___DAT2">#REF!</definedName>
    <definedName name="___DAT3" localSheetId="0">#REF!</definedName>
    <definedName name="___DAT3" localSheetId="2">#REF!</definedName>
    <definedName name="___DAT3" localSheetId="1">#REF!</definedName>
    <definedName name="___DAT3">#REF!</definedName>
    <definedName name="___DAT4" localSheetId="0">#REF!</definedName>
    <definedName name="___DAT4" localSheetId="2">#REF!</definedName>
    <definedName name="___DAT4" localSheetId="1">#REF!</definedName>
    <definedName name="___DAT4">#REF!</definedName>
    <definedName name="___DAT5" localSheetId="0">#REF!</definedName>
    <definedName name="___DAT5" localSheetId="2">#REF!</definedName>
    <definedName name="___DAT5" localSheetId="1">#REF!</definedName>
    <definedName name="___DAT5">#REF!</definedName>
    <definedName name="___DAT6" localSheetId="0">#REF!</definedName>
    <definedName name="___DAT6" localSheetId="2">#REF!</definedName>
    <definedName name="___DAT6" localSheetId="1">#REF!</definedName>
    <definedName name="___DAT6">#REF!</definedName>
    <definedName name="___DAT7" localSheetId="0">#REF!</definedName>
    <definedName name="___DAT7" localSheetId="2">#REF!</definedName>
    <definedName name="___DAT7" localSheetId="1">#REF!</definedName>
    <definedName name="___DAT7">#REF!</definedName>
    <definedName name="___DAT8" localSheetId="0">#REF!</definedName>
    <definedName name="___DAT8" localSheetId="2">#REF!</definedName>
    <definedName name="___DAT8" localSheetId="1">#REF!</definedName>
    <definedName name="___DAT8">#REF!</definedName>
    <definedName name="___DAT9" localSheetId="0">#REF!</definedName>
    <definedName name="___DAT9" localSheetId="2">#REF!</definedName>
    <definedName name="___DAT9" localSheetId="1">#REF!</definedName>
    <definedName name="___DAT9">#REF!</definedName>
    <definedName name="___day3" localSheetId="0">#REF!</definedName>
    <definedName name="___day3" localSheetId="2">#REF!</definedName>
    <definedName name="___day3" localSheetId="1">#REF!</definedName>
    <definedName name="___day3">#REF!</definedName>
    <definedName name="___day4" localSheetId="0">#REF!</definedName>
    <definedName name="___day4" localSheetId="2">#REF!</definedName>
    <definedName name="___day4" localSheetId="1">#REF!</definedName>
    <definedName name="___day4">#REF!</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FF3" localSheetId="0">#REF!</definedName>
    <definedName name="___FF3" localSheetId="2">#REF!</definedName>
    <definedName name="___FF3" localSheetId="1">#REF!</definedName>
    <definedName name="___FF3">#REF!</definedName>
    <definedName name="___FNO2" localSheetId="0">#REF!</definedName>
    <definedName name="___FNO2" localSheetId="2">#REF!</definedName>
    <definedName name="___FNO2" localSheetId="1">#REF!</definedName>
    <definedName name="___FNO2">#REF!</definedName>
    <definedName name="___INT2" hidden="1">{#N/A,#N/A,TRUE,"일정"}</definedName>
    <definedName name="___J200" localSheetId="0" hidden="1">{#N/A,#N/A,FALSE,"인원";#N/A,#N/A,FALSE,"비용2";#N/A,#N/A,FALSE,"비용1";#N/A,#N/A,FALSE,"비용";#N/A,#N/A,FALSE,"보증2";#N/A,#N/A,FALSE,"보증1";#N/A,#N/A,FALSE,"보증";#N/A,#N/A,FALSE,"손익1";#N/A,#N/A,FALSE,"손익";#N/A,#N/A,FALSE,"부서별매출";#N/A,#N/A,FALSE,"매출"}</definedName>
    <definedName name="___J200" localSheetId="2" hidden="1">{#N/A,#N/A,FALSE,"인원";#N/A,#N/A,FALSE,"비용2";#N/A,#N/A,FALSE,"비용1";#N/A,#N/A,FALSE,"비용";#N/A,#N/A,FALSE,"보증2";#N/A,#N/A,FALSE,"보증1";#N/A,#N/A,FALSE,"보증";#N/A,#N/A,FALSE,"손익1";#N/A,#N/A,FALSE,"손익";#N/A,#N/A,FALSE,"부서별매출";#N/A,#N/A,FALSE,"매출"}</definedName>
    <definedName name="___J200" localSheetId="1" hidden="1">{#N/A,#N/A,FALSE,"인원";#N/A,#N/A,FALSE,"비용2";#N/A,#N/A,FALSE,"비용1";#N/A,#N/A,FALSE,"비용";#N/A,#N/A,FALSE,"보증2";#N/A,#N/A,FALSE,"보증1";#N/A,#N/A,FALSE,"보증";#N/A,#N/A,FALSE,"손익1";#N/A,#N/A,FALSE,"손익";#N/A,#N/A,FALSE,"부서별매출";#N/A,#N/A,FALSE,"매출"}</definedName>
    <definedName name="___J200" hidden="1">{#N/A,#N/A,FALSE,"인원";#N/A,#N/A,FALSE,"비용2";#N/A,#N/A,FALSE,"비용1";#N/A,#N/A,FALSE,"비용";#N/A,#N/A,FALSE,"보증2";#N/A,#N/A,FALSE,"보증1";#N/A,#N/A,FALSE,"보증";#N/A,#N/A,FALSE,"손익1";#N/A,#N/A,FALSE,"손익";#N/A,#N/A,FALSE,"부서별매출";#N/A,#N/A,FALSE,"매출"}</definedName>
    <definedName name="___JAP97" localSheetId="0">#REF!</definedName>
    <definedName name="___JAP97" localSheetId="2">#REF!</definedName>
    <definedName name="___JAP97" localSheetId="1">#REF!</definedName>
    <definedName name="___JAP97">#REF!</definedName>
    <definedName name="___JAP98" localSheetId="0">#REF!</definedName>
    <definedName name="___JAP98" localSheetId="2">#REF!</definedName>
    <definedName name="___JAP98" localSheetId="1">#REF!</definedName>
    <definedName name="___JAP98">#REF!</definedName>
    <definedName name="___KOR97" localSheetId="0">#REF!</definedName>
    <definedName name="___KOR97" localSheetId="2">#REF!</definedName>
    <definedName name="___KOR97" localSheetId="1">#REF!</definedName>
    <definedName name="___KOR97">#REF!</definedName>
    <definedName name="___KOR98" localSheetId="0">#REF!</definedName>
    <definedName name="___KOR98" localSheetId="2">#REF!</definedName>
    <definedName name="___KOR98" localSheetId="1">#REF!</definedName>
    <definedName name="___KOR98">#REF!</definedName>
    <definedName name="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NFT1" localSheetId="0">#REF!,#REF!,#REF!,#REF!</definedName>
    <definedName name="___NFT1" localSheetId="2">#REF!,#REF!,#REF!,#REF!</definedName>
    <definedName name="___NFT1" localSheetId="1">#REF!,#REF!,#REF!,#REF!</definedName>
    <definedName name="___NFT1">#REF!,#REF!,#REF!,#REF!</definedName>
    <definedName name="___PNT1" localSheetId="0">#REF!</definedName>
    <definedName name="___PNT1" localSheetId="2">#REF!</definedName>
    <definedName name="___PNT1" localSheetId="1">#REF!</definedName>
    <definedName name="___PNT1">#REF!</definedName>
    <definedName name="___PNT2" localSheetId="0">#REF!</definedName>
    <definedName name="___PNT2" localSheetId="2">#REF!</definedName>
    <definedName name="___PNT2" localSheetId="1">#REF!</definedName>
    <definedName name="___PNT2">#REF!</definedName>
    <definedName name="___RR2" hidden="1">{#N/A,#N/A,FALSE,"단축1";#N/A,#N/A,FALSE,"단축2";#N/A,#N/A,FALSE,"단축3";#N/A,#N/A,FALSE,"장축";#N/A,#N/A,FALSE,"4WD"}</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ir1" hidden="1">{#N/A,#N/A,TRUE,"일정"}</definedName>
    <definedName name="___Tit1">#N/A</definedName>
    <definedName name="___Tit3">#N/A</definedName>
    <definedName name="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t1" localSheetId="0" hidden="1">{#N/A,#N/A,TRUE,"일정"}</definedName>
    <definedName name="___tt1" localSheetId="2" hidden="1">{#N/A,#N/A,TRUE,"일정"}</definedName>
    <definedName name="___tt1" localSheetId="1" hidden="1">{#N/A,#N/A,TRUE,"일정"}</definedName>
    <definedName name="___tt1" hidden="1">{#N/A,#N/A,TRUE,"일정"}</definedName>
    <definedName name="___TTT1" localSheetId="0">#REF!</definedName>
    <definedName name="___TTT1" localSheetId="2">#REF!</definedName>
    <definedName name="___TTT1" localSheetId="1">#REF!</definedName>
    <definedName name="___TTT1">#REF!</definedName>
    <definedName name="___TXD1" localSheetId="0">#REF!</definedName>
    <definedName name="___TXD1" localSheetId="2">#REF!</definedName>
    <definedName name="___TXD1" localSheetId="1">#REF!</definedName>
    <definedName name="___TXD1">#REF!</definedName>
    <definedName name="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136_0_0입" localSheetId="0">#REF!</definedName>
    <definedName name="__136_0_0입" localSheetId="2">#REF!</definedName>
    <definedName name="__136_0_0입" localSheetId="1">#REF!</definedName>
    <definedName name="__136_0_0입">#REF!</definedName>
    <definedName name="__138_0_0차" localSheetId="0">#REF!</definedName>
    <definedName name="__138_0_0차" localSheetId="2">#REF!</definedName>
    <definedName name="__138_0_0차" localSheetId="1">#REF!</definedName>
    <definedName name="__138_0_0차">#REF!</definedName>
    <definedName name="__144_0계기" localSheetId="0">#REF!</definedName>
    <definedName name="__144_0계기" localSheetId="2">#REF!</definedName>
    <definedName name="__144_0계기" localSheetId="1">#REF!</definedName>
    <definedName name="__144_0계기">#REF!</definedName>
    <definedName name="__146_0계기en" localSheetId="0">#REF!</definedName>
    <definedName name="__146_0계기en" localSheetId="2">#REF!</definedName>
    <definedName name="__146_0계기en" localSheetId="1">#REF!</definedName>
    <definedName name="__146_0계기en">#REF!</definedName>
    <definedName name="__148_0누계기" localSheetId="0">#REF!</definedName>
    <definedName name="__148_0누계기" localSheetId="2">#REF!</definedName>
    <definedName name="__148_0누계기" localSheetId="1">#REF!</definedName>
    <definedName name="__148_0누계기">#REF!</definedName>
    <definedName name="__150_0누계생" localSheetId="0">#REF!</definedName>
    <definedName name="__150_0누계생" localSheetId="2">#REF!</definedName>
    <definedName name="__150_0누계생" localSheetId="1">#REF!</definedName>
    <definedName name="__150_0누계생">#REF!</definedName>
    <definedName name="__152_0누실마" localSheetId="0">#REF!</definedName>
    <definedName name="__152_0누실마" localSheetId="2">#REF!</definedName>
    <definedName name="__152_0누실마" localSheetId="1">#REF!</definedName>
    <definedName name="__152_0누실마">#REF!</definedName>
    <definedName name="__154_0누실적" localSheetId="0">#REF!</definedName>
    <definedName name="__154_0누실적" localSheetId="2">#REF!</definedName>
    <definedName name="__154_0누실적" localSheetId="1">#REF!</definedName>
    <definedName name="__154_0누실적">#REF!</definedName>
    <definedName name="__156_0실기버" localSheetId="0">#REF!</definedName>
    <definedName name="__156_0실기버" localSheetId="2">#REF!</definedName>
    <definedName name="__156_0실기버" localSheetId="1">#REF!</definedName>
    <definedName name="__156_0실기버">#REF!</definedName>
    <definedName name="__158_0실적마" localSheetId="0">#REF!</definedName>
    <definedName name="__158_0실적마" localSheetId="2">#REF!</definedName>
    <definedName name="__158_0실적마" localSheetId="1">#REF!</definedName>
    <definedName name="__158_0실적마">#REF!</definedName>
    <definedName name="__162ОБЛАСТЬ_ПЕЌАТ" localSheetId="0">#REF!</definedName>
    <definedName name="__162ОБЛАСТЬ_ПЕЌАТ" localSheetId="2">#REF!</definedName>
    <definedName name="__162ОБЛАСТЬ_ПЕЌАТ" localSheetId="1">#REF!</definedName>
    <definedName name="__162ОБЛАСТЬ_ПЕЌАТ">#REF!</definedName>
    <definedName name="__2_0Print_Area" localSheetId="0">#REF!</definedName>
    <definedName name="__2_0Print_Area" localSheetId="2">#REF!</definedName>
    <definedName name="__2_0Print_Area" localSheetId="1">#REF!</definedName>
    <definedName name="__2_0Print_Area">#REF!</definedName>
    <definedName name="__4_0실마" localSheetId="0">#REF!</definedName>
    <definedName name="__4_0실마" localSheetId="2">#REF!</definedName>
    <definedName name="__4_0실마" localSheetId="1">#REF!</definedName>
    <definedName name="__4_0실마">#REF!</definedName>
    <definedName name="__6_0실적" localSheetId="0">#REF!</definedName>
    <definedName name="__6_0실적" localSheetId="2">#REF!</definedName>
    <definedName name="__6_0실적" localSheetId="1">#REF!</definedName>
    <definedName name="__6_0실적">#REF!</definedName>
    <definedName name="__7_????" localSheetId="0">#REF!</definedName>
    <definedName name="__7_????" localSheetId="2">#REF!</definedName>
    <definedName name="__7_????" localSheetId="1">#REF!</definedName>
    <definedName name="__7_????">#REF!</definedName>
    <definedName name="__A1" localSheetId="0" hidden="1">#REF!</definedName>
    <definedName name="__A1" localSheetId="2" hidden="1">#REF!</definedName>
    <definedName name="__A1" localSheetId="1" hidden="1">#REF!</definedName>
    <definedName name="__A1" hidden="1">#REF!</definedName>
    <definedName name="__a12" localSheetId="0" hidden="1">{"'Monthly 1997'!$A$3:$S$89"}</definedName>
    <definedName name="__a12" localSheetId="2" hidden="1">{"'Monthly 1997'!$A$3:$S$89"}</definedName>
    <definedName name="__a12" localSheetId="1" hidden="1">{"'Monthly 1997'!$A$3:$S$89"}</definedName>
    <definedName name="__a12" hidden="1">{"'Monthly 1997'!$A$3:$S$89"}</definedName>
    <definedName name="__a145" localSheetId="0">#REF!</definedName>
    <definedName name="__a145" localSheetId="2">#REF!</definedName>
    <definedName name="__a145" localSheetId="1">#REF!</definedName>
    <definedName name="__a145">#REF!</definedName>
    <definedName name="__a146" localSheetId="0">#REF!</definedName>
    <definedName name="__a146" localSheetId="2">#REF!</definedName>
    <definedName name="__a146" localSheetId="1">#REF!</definedName>
    <definedName name="__a146">#REF!</definedName>
    <definedName name="__a147" localSheetId="0">#REF!</definedName>
    <definedName name="__a147" localSheetId="2">#REF!</definedName>
    <definedName name="__a147" localSheetId="1">#REF!</definedName>
    <definedName name="__a147">#REF!</definedName>
    <definedName name="__A65555" localSheetId="0">#REF!</definedName>
    <definedName name="__A65555" localSheetId="2">#REF!</definedName>
    <definedName name="__A65555" localSheetId="1">#REF!</definedName>
    <definedName name="__A65555">#REF!</definedName>
    <definedName name="__A65655" localSheetId="0">#REF!</definedName>
    <definedName name="__A65655" localSheetId="2">#REF!</definedName>
    <definedName name="__A65655" localSheetId="1">#REF!</definedName>
    <definedName name="__A65655">#REF!</definedName>
    <definedName name="__A999999">#N/A</definedName>
    <definedName name="__ap2">#N/A</definedName>
    <definedName name="__AT1" localSheetId="0" hidden="1">{#N/A,#N/A,FALSE,"인원";#N/A,#N/A,FALSE,"비용2";#N/A,#N/A,FALSE,"비용1";#N/A,#N/A,FALSE,"비용";#N/A,#N/A,FALSE,"보증2";#N/A,#N/A,FALSE,"보증1";#N/A,#N/A,FALSE,"보증";#N/A,#N/A,FALSE,"손익1";#N/A,#N/A,FALSE,"손익";#N/A,#N/A,FALSE,"부서별매출";#N/A,#N/A,FALSE,"매출"}</definedName>
    <definedName name="__AT1" localSheetId="2" hidden="1">{#N/A,#N/A,FALSE,"인원";#N/A,#N/A,FALSE,"비용2";#N/A,#N/A,FALSE,"비용1";#N/A,#N/A,FALSE,"비용";#N/A,#N/A,FALSE,"보증2";#N/A,#N/A,FALSE,"보증1";#N/A,#N/A,FALSE,"보증";#N/A,#N/A,FALSE,"손익1";#N/A,#N/A,FALSE,"손익";#N/A,#N/A,FALSE,"부서별매출";#N/A,#N/A,FALSE,"매출"}</definedName>
    <definedName name="__AT1" localSheetId="1" hidden="1">{#N/A,#N/A,FALSE,"인원";#N/A,#N/A,FALSE,"비용2";#N/A,#N/A,FALSE,"비용1";#N/A,#N/A,FALSE,"비용";#N/A,#N/A,FALSE,"보증2";#N/A,#N/A,FALSE,"보증1";#N/A,#N/A,FALSE,"보증";#N/A,#N/A,FALSE,"손익1";#N/A,#N/A,FALSE,"손익";#N/A,#N/A,FALSE,"부서별매출";#N/A,#N/A,FALSE,"매출"}</definedName>
    <definedName name="__AT1" hidden="1">{#N/A,#N/A,FALSE,"인원";#N/A,#N/A,FALSE,"비용2";#N/A,#N/A,FALSE,"비용1";#N/A,#N/A,FALSE,"비용";#N/A,#N/A,FALSE,"보증2";#N/A,#N/A,FALSE,"보증1";#N/A,#N/A,FALSE,"보증";#N/A,#N/A,FALSE,"손익1";#N/A,#N/A,FALSE,"손익";#N/A,#N/A,FALSE,"부서별매출";#N/A,#N/A,FALSE,"매출"}</definedName>
    <definedName name="_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localSheetId="0" hidden="1">{#N/A,#N/A,FALSE,"인원";#N/A,#N/A,FALSE,"비용2";#N/A,#N/A,FALSE,"비용1";#N/A,#N/A,FALSE,"비용";#N/A,#N/A,FALSE,"보증2";#N/A,#N/A,FALSE,"보증1";#N/A,#N/A,FALSE,"보증";#N/A,#N/A,FALSE,"손익1";#N/A,#N/A,FALSE,"손익";#N/A,#N/A,FALSE,"부서별매출";#N/A,#N/A,FALSE,"매출"}</definedName>
    <definedName name="__AT3" localSheetId="2" hidden="1">{#N/A,#N/A,FALSE,"인원";#N/A,#N/A,FALSE,"비용2";#N/A,#N/A,FALSE,"비용1";#N/A,#N/A,FALSE,"비용";#N/A,#N/A,FALSE,"보증2";#N/A,#N/A,FALSE,"보증1";#N/A,#N/A,FALSE,"보증";#N/A,#N/A,FALSE,"손익1";#N/A,#N/A,FALSE,"손익";#N/A,#N/A,FALSE,"부서별매출";#N/A,#N/A,FALSE,"매출"}</definedName>
    <definedName name="__AT3" localSheetId="1" hidden="1">{#N/A,#N/A,FALSE,"인원";#N/A,#N/A,FALSE,"비용2";#N/A,#N/A,FALSE,"비용1";#N/A,#N/A,FALSE,"비용";#N/A,#N/A,FALSE,"보증2";#N/A,#N/A,FALSE,"보증1";#N/A,#N/A,FALSE,"보증";#N/A,#N/A,FALSE,"손익1";#N/A,#N/A,FALSE,"손익";#N/A,#N/A,FALSE,"부서별매출";#N/A,#N/A,FALSE,"매출"}</definedName>
    <definedName name="__AT3" hidden="1">{#N/A,#N/A,FALSE,"인원";#N/A,#N/A,FALSE,"비용2";#N/A,#N/A,FALSE,"비용1";#N/A,#N/A,FALSE,"비용";#N/A,#N/A,FALSE,"보증2";#N/A,#N/A,FALSE,"보증1";#N/A,#N/A,FALSE,"보증";#N/A,#N/A,FALSE,"손익1";#N/A,#N/A,FALSE,"손익";#N/A,#N/A,FALSE,"부서별매출";#N/A,#N/A,FALSE,"매출"}</definedName>
    <definedName name="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T5" localSheetId="0">#REF!</definedName>
    <definedName name="__CT5" localSheetId="2">#REF!</definedName>
    <definedName name="__CT5" localSheetId="1">#REF!</definedName>
    <definedName name="__CT5">#REF!</definedName>
    <definedName name="__DAT1" localSheetId="0">#REF!</definedName>
    <definedName name="__DAT1" localSheetId="2">#REF!</definedName>
    <definedName name="__DAT1" localSheetId="1">#REF!</definedName>
    <definedName name="__DAT1">#REF!</definedName>
    <definedName name="__DAT10" localSheetId="0">#REF!</definedName>
    <definedName name="__DAT10" localSheetId="2">#REF!</definedName>
    <definedName name="__DAT10" localSheetId="1">#REF!</definedName>
    <definedName name="__DAT10">#REF!</definedName>
    <definedName name="__DAT11" localSheetId="0">#REF!</definedName>
    <definedName name="__DAT11" localSheetId="2">#REF!</definedName>
    <definedName name="__DAT11" localSheetId="1">#REF!</definedName>
    <definedName name="__DAT11">#REF!</definedName>
    <definedName name="__DAT12" localSheetId="0">#REF!</definedName>
    <definedName name="__DAT12" localSheetId="2">#REF!</definedName>
    <definedName name="__DAT12" localSheetId="1">#REF!</definedName>
    <definedName name="__DAT12">#REF!</definedName>
    <definedName name="__DAT13" localSheetId="0">#REF!</definedName>
    <definedName name="__DAT13" localSheetId="2">#REF!</definedName>
    <definedName name="__DAT13" localSheetId="1">#REF!</definedName>
    <definedName name="__DAT13">#REF!</definedName>
    <definedName name="__DAT14" localSheetId="0">#REF!</definedName>
    <definedName name="__DAT14" localSheetId="2">#REF!</definedName>
    <definedName name="__DAT14" localSheetId="1">#REF!</definedName>
    <definedName name="__DAT14">#REF!</definedName>
    <definedName name="__DAT15" localSheetId="0">#REF!</definedName>
    <definedName name="__DAT15" localSheetId="2">#REF!</definedName>
    <definedName name="__DAT15" localSheetId="1">#REF!</definedName>
    <definedName name="__DAT15">#REF!</definedName>
    <definedName name="__DAT16" localSheetId="0">#REF!</definedName>
    <definedName name="__DAT16" localSheetId="2">#REF!</definedName>
    <definedName name="__DAT16" localSheetId="1">#REF!</definedName>
    <definedName name="__DAT16">#REF!</definedName>
    <definedName name="__DAT17" localSheetId="0">#REF!</definedName>
    <definedName name="__DAT17" localSheetId="2">#REF!</definedName>
    <definedName name="__DAT17" localSheetId="1">#REF!</definedName>
    <definedName name="__DAT17">#REF!</definedName>
    <definedName name="__DAT2" localSheetId="0">#REF!</definedName>
    <definedName name="__DAT2" localSheetId="2">#REF!</definedName>
    <definedName name="__DAT2" localSheetId="1">#REF!</definedName>
    <definedName name="__DAT2">#REF!</definedName>
    <definedName name="__DAT3" localSheetId="0">#REF!</definedName>
    <definedName name="__DAT3" localSheetId="2">#REF!</definedName>
    <definedName name="__DAT3" localSheetId="1">#REF!</definedName>
    <definedName name="__DAT3">#REF!</definedName>
    <definedName name="__DAT4" localSheetId="0">#REF!</definedName>
    <definedName name="__DAT4" localSheetId="2">#REF!</definedName>
    <definedName name="__DAT4" localSheetId="1">#REF!</definedName>
    <definedName name="__DAT4">#REF!</definedName>
    <definedName name="__DAT5" localSheetId="0">#REF!</definedName>
    <definedName name="__DAT5" localSheetId="2">#REF!</definedName>
    <definedName name="__DAT5" localSheetId="1">#REF!</definedName>
    <definedName name="__DAT5">#REF!</definedName>
    <definedName name="__DAT6" localSheetId="0">#REF!</definedName>
    <definedName name="__DAT6" localSheetId="2">#REF!</definedName>
    <definedName name="__DAT6" localSheetId="1">#REF!</definedName>
    <definedName name="__DAT6">#REF!</definedName>
    <definedName name="__DAT7" localSheetId="0">#REF!</definedName>
    <definedName name="__DAT7" localSheetId="2">#REF!</definedName>
    <definedName name="__DAT7" localSheetId="1">#REF!</definedName>
    <definedName name="__DAT7">#REF!</definedName>
    <definedName name="__DAT8" localSheetId="0">#REF!</definedName>
    <definedName name="__DAT8" localSheetId="2">#REF!</definedName>
    <definedName name="__DAT8" localSheetId="1">#REF!</definedName>
    <definedName name="__DAT8">#REF!</definedName>
    <definedName name="__DAT9" localSheetId="0">#REF!</definedName>
    <definedName name="__DAT9" localSheetId="2">#REF!</definedName>
    <definedName name="__DAT9" localSheetId="1">#REF!</definedName>
    <definedName name="__DAT9">#REF!</definedName>
    <definedName name="__day3" localSheetId="0">#REF!</definedName>
    <definedName name="__day3" localSheetId="2">#REF!</definedName>
    <definedName name="__day3" localSheetId="1">#REF!</definedName>
    <definedName name="__day3">#REF!</definedName>
    <definedName name="__day4" localSheetId="0">#REF!</definedName>
    <definedName name="__day4" localSheetId="2">#REF!</definedName>
    <definedName name="__day4" localSheetId="1">#REF!</definedName>
    <definedName name="__day4">#REF!</definedName>
    <definedName name="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FF3" localSheetId="0">#REF!</definedName>
    <definedName name="__FF3" localSheetId="2">#REF!</definedName>
    <definedName name="__FF3" localSheetId="1">#REF!</definedName>
    <definedName name="__FF3">#REF!</definedName>
    <definedName name="__FNO2" localSheetId="0">#REF!</definedName>
    <definedName name="__FNO2" localSheetId="2">#REF!</definedName>
    <definedName name="__FNO2" localSheetId="1">#REF!</definedName>
    <definedName name="__FNO2">#REF!</definedName>
    <definedName name="__INT2" hidden="1">{#N/A,#N/A,TRUE,"일정"}</definedName>
    <definedName name="__J200" localSheetId="0" hidden="1">{#N/A,#N/A,FALSE,"인원";#N/A,#N/A,FALSE,"비용2";#N/A,#N/A,FALSE,"비용1";#N/A,#N/A,FALSE,"비용";#N/A,#N/A,FALSE,"보증2";#N/A,#N/A,FALSE,"보증1";#N/A,#N/A,FALSE,"보증";#N/A,#N/A,FALSE,"손익1";#N/A,#N/A,FALSE,"손익";#N/A,#N/A,FALSE,"부서별매출";#N/A,#N/A,FALSE,"매출"}</definedName>
    <definedName name="__J200" localSheetId="2" hidden="1">{#N/A,#N/A,FALSE,"인원";#N/A,#N/A,FALSE,"비용2";#N/A,#N/A,FALSE,"비용1";#N/A,#N/A,FALSE,"비용";#N/A,#N/A,FALSE,"보증2";#N/A,#N/A,FALSE,"보증1";#N/A,#N/A,FALSE,"보증";#N/A,#N/A,FALSE,"손익1";#N/A,#N/A,FALSE,"손익";#N/A,#N/A,FALSE,"부서별매출";#N/A,#N/A,FALSE,"매출"}</definedName>
    <definedName name="__J200" localSheetId="1" hidden="1">{#N/A,#N/A,FALSE,"인원";#N/A,#N/A,FALSE,"비용2";#N/A,#N/A,FALSE,"비용1";#N/A,#N/A,FALSE,"비용";#N/A,#N/A,FALSE,"보증2";#N/A,#N/A,FALSE,"보증1";#N/A,#N/A,FALSE,"보증";#N/A,#N/A,FALSE,"손익1";#N/A,#N/A,FALSE,"손익";#N/A,#N/A,FALSE,"부서별매출";#N/A,#N/A,FALSE,"매출"}</definedName>
    <definedName name="__J200" hidden="1">{#N/A,#N/A,FALSE,"인원";#N/A,#N/A,FALSE,"비용2";#N/A,#N/A,FALSE,"비용1";#N/A,#N/A,FALSE,"비용";#N/A,#N/A,FALSE,"보증2";#N/A,#N/A,FALSE,"보증1";#N/A,#N/A,FALSE,"보증";#N/A,#N/A,FALSE,"손익1";#N/A,#N/A,FALSE,"손익";#N/A,#N/A,FALSE,"부서별매출";#N/A,#N/A,FALSE,"매출"}</definedName>
    <definedName name="__JAP97" localSheetId="0">#REF!</definedName>
    <definedName name="__JAP97" localSheetId="2">#REF!</definedName>
    <definedName name="__JAP97" localSheetId="1">#REF!</definedName>
    <definedName name="__JAP97">#REF!</definedName>
    <definedName name="__JAP98" localSheetId="0">#REF!</definedName>
    <definedName name="__JAP98" localSheetId="2">#REF!</definedName>
    <definedName name="__JAP98" localSheetId="1">#REF!</definedName>
    <definedName name="__JAP98">#REF!</definedName>
    <definedName name="__KOR97" localSheetId="0">#REF!</definedName>
    <definedName name="__KOR97" localSheetId="2">#REF!</definedName>
    <definedName name="__KOR97" localSheetId="1">#REF!</definedName>
    <definedName name="__KOR97">#REF!</definedName>
    <definedName name="__KOR98" localSheetId="0">#REF!</definedName>
    <definedName name="__KOR98" localSheetId="2">#REF!</definedName>
    <definedName name="__KOR98" localSheetId="1">#REF!</definedName>
    <definedName name="__KOR98">#REF!</definedName>
    <definedName name="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NFT1" localSheetId="0">#REF!,#REF!,#REF!,#REF!</definedName>
    <definedName name="__NFT1" localSheetId="2">#REF!,#REF!,#REF!,#REF!</definedName>
    <definedName name="__NFT1" localSheetId="1">#REF!,#REF!,#REF!,#REF!</definedName>
    <definedName name="__NFT1">#REF!,#REF!,#REF!,#REF!</definedName>
    <definedName name="__Per2">#N/A</definedName>
    <definedName name="__PNT1" localSheetId="0">#REF!</definedName>
    <definedName name="__PNT1" localSheetId="2">#REF!</definedName>
    <definedName name="__PNT1" localSheetId="1">#REF!</definedName>
    <definedName name="__PNT1">#REF!</definedName>
    <definedName name="__PNT2" localSheetId="0">#REF!</definedName>
    <definedName name="__PNT2" localSheetId="2">#REF!</definedName>
    <definedName name="__PNT2" localSheetId="1">#REF!</definedName>
    <definedName name="__PNT2">#REF!</definedName>
    <definedName name="__RR2" hidden="1">{#N/A,#N/A,FALSE,"단축1";#N/A,#N/A,FALSE,"단축2";#N/A,#N/A,FALSE,"단축3";#N/A,#N/A,FALSE,"장축";#N/A,#N/A,FALSE,"4WD"}</definedName>
    <definedName name="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ir1" hidden="1">{#N/A,#N/A,TRUE,"일정"}</definedName>
    <definedName name="__Tit1">#N/A</definedName>
    <definedName name="__Tit2">#N/A</definedName>
    <definedName name="__Tit3">#N/A</definedName>
    <definedName name="__Tit4">#N/A</definedName>
    <definedName name="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t1" localSheetId="0" hidden="1">{#N/A,#N/A,TRUE,"일정"}</definedName>
    <definedName name="__tt1" localSheetId="2" hidden="1">{#N/A,#N/A,TRUE,"일정"}</definedName>
    <definedName name="__tt1" localSheetId="1" hidden="1">{#N/A,#N/A,TRUE,"일정"}</definedName>
    <definedName name="__tt1" hidden="1">{#N/A,#N/A,TRUE,"일정"}</definedName>
    <definedName name="__TTT1" localSheetId="0">#REF!</definedName>
    <definedName name="__TTT1" localSheetId="2">#REF!</definedName>
    <definedName name="__TTT1" localSheetId="1">#REF!</definedName>
    <definedName name="__TTT1">#REF!</definedName>
    <definedName name="__TXD1" localSheetId="0">#REF!</definedName>
    <definedName name="__TXD1" localSheetId="2">#REF!</definedName>
    <definedName name="__TXD1" localSheetId="1">#REF!</definedName>
    <definedName name="__TXD1">#REF!</definedName>
    <definedName name="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xlfn.BAHTTEXT" hidden="1">#NAME?</definedName>
    <definedName name="__xlfn.RTD" hidden="1">#NAME?</definedName>
    <definedName name="_08">#N/A</definedName>
    <definedName name="_1.1_Heat_radiation" localSheetId="0">#REF!</definedName>
    <definedName name="_1.1_Heat_radiation" localSheetId="2">#REF!</definedName>
    <definedName name="_1.1_Heat_radiation" localSheetId="1">#REF!</definedName>
    <definedName name="_1.1_Heat_radiation">#REF!</definedName>
    <definedName name="_1.10_Operation_stroke" localSheetId="0">#REF!</definedName>
    <definedName name="_1.10_Operation_stroke" localSheetId="2">#REF!</definedName>
    <definedName name="_1.10_Operation_stroke" localSheetId="1">#REF!</definedName>
    <definedName name="_1.10_Operation_stroke">#REF!</definedName>
    <definedName name="_1.11_Holding_force_of_door" localSheetId="0">#REF!</definedName>
    <definedName name="_1.11_Holding_force_of_door" localSheetId="2">#REF!</definedName>
    <definedName name="_1.11_Holding_force_of_door" localSheetId="1">#REF!</definedName>
    <definedName name="_1.11_Holding_force_of_door">#REF!</definedName>
    <definedName name="_1.12_Water_flow_noise" localSheetId="0">#REF!</definedName>
    <definedName name="_1.12_Water_flow_noise" localSheetId="2">#REF!</definedName>
    <definedName name="_1.12_Water_flow_noise" localSheetId="1">#REF!</definedName>
    <definedName name="_1.12_Water_flow_noise">#REF!</definedName>
    <definedName name="_1.13_Smell" localSheetId="0">#REF!</definedName>
    <definedName name="_1.13_Smell" localSheetId="2">#REF!</definedName>
    <definedName name="_1.13_Smell" localSheetId="1">#REF!</definedName>
    <definedName name="_1.13_Smell">#REF!</definedName>
    <definedName name="_1.2_Air_flow_resistance" localSheetId="0">#REF!</definedName>
    <definedName name="_1.2_Air_flow_resistance" localSheetId="2">#REF!</definedName>
    <definedName name="_1.2_Air_flow_resistance" localSheetId="1">#REF!</definedName>
    <definedName name="_1.2_Air_flow_resistance">#REF!</definedName>
    <definedName name="_1.3_Air_flow_distribution" localSheetId="0">#REF!</definedName>
    <definedName name="_1.3_Air_flow_distribution" localSheetId="2">#REF!</definedName>
    <definedName name="_1.3_Air_flow_distribution" localSheetId="1">#REF!</definedName>
    <definedName name="_1.3_Air_flow_distribution">#REF!</definedName>
    <definedName name="_1.4_Temp._control" localSheetId="0">#REF!</definedName>
    <definedName name="_1.4_Temp._control" localSheetId="2">#REF!</definedName>
    <definedName name="_1.4_Temp._control" localSheetId="1">#REF!</definedName>
    <definedName name="_1.4_Temp._control">#REF!</definedName>
    <definedName name="_1.5_Warm_water_pressure" localSheetId="0">#REF!</definedName>
    <definedName name="_1.5_Warm_water_pressure" localSheetId="2">#REF!</definedName>
    <definedName name="_1.5_Warm_water_pressure" localSheetId="1">#REF!</definedName>
    <definedName name="_1.5_Warm_water_pressure">#REF!</definedName>
    <definedName name="_1.6_Air_leak" localSheetId="0">#REF!</definedName>
    <definedName name="_1.6_Air_leak" localSheetId="2">#REF!</definedName>
    <definedName name="_1.6_Air_leak" localSheetId="1">#REF!</definedName>
    <definedName name="_1.6_Air_leak">#REF!</definedName>
    <definedName name="_1.7_Operating_force" localSheetId="0">#REF!</definedName>
    <definedName name="_1.7_Operating_force" localSheetId="2">#REF!</definedName>
    <definedName name="_1.7_Operating_force" localSheetId="1">#REF!</definedName>
    <definedName name="_1.7_Operating_force">#REF!</definedName>
    <definedName name="_1.8_Operating_feel" localSheetId="0">#REF!</definedName>
    <definedName name="_1.8_Operating_feel" localSheetId="2">#REF!</definedName>
    <definedName name="_1.8_Operating_feel" localSheetId="1">#REF!</definedName>
    <definedName name="_1.8_Operating_feel">#REF!</definedName>
    <definedName name="_1.9_Operation_noise" localSheetId="0">#REF!</definedName>
    <definedName name="_1.9_Operation_noise" localSheetId="2">#REF!</definedName>
    <definedName name="_1.9_Operation_noise" localSheetId="1">#REF!</definedName>
    <definedName name="_1.9_Operation_noise">#REF!</definedName>
    <definedName name="_10_????" localSheetId="0">#REF!</definedName>
    <definedName name="_10_????" localSheetId="2">#REF!</definedName>
    <definedName name="_10_????" localSheetId="1">#REF!</definedName>
    <definedName name="_10_????">#REF!</definedName>
    <definedName name="_100_0누실적" localSheetId="0">#REF!</definedName>
    <definedName name="_100_0누실적" localSheetId="2">#REF!</definedName>
    <definedName name="_100_0누실적" localSheetId="1">#REF!</definedName>
    <definedName name="_100_0누실적">#REF!</definedName>
    <definedName name="_100_0실적마" localSheetId="0">#REF!</definedName>
    <definedName name="_100_0실적마" localSheetId="2">#REF!</definedName>
    <definedName name="_100_0실적마" localSheetId="1">#REF!</definedName>
    <definedName name="_100_0실적마">#REF!</definedName>
    <definedName name="_101_0계기" localSheetId="0">#REF!</definedName>
    <definedName name="_101_0계기" localSheetId="2">#REF!</definedName>
    <definedName name="_101_0계기" localSheetId="1">#REF!</definedName>
    <definedName name="_101_0계기">#REF!</definedName>
    <definedName name="_101_0실기버" localSheetId="0">#REF!</definedName>
    <definedName name="_101_0실기버" localSheetId="2">#REF!</definedName>
    <definedName name="_101_0실기버" localSheetId="1">#REF!</definedName>
    <definedName name="_101_0실기버">#REF!</definedName>
    <definedName name="_102_0실적마" localSheetId="0">#REF!</definedName>
    <definedName name="_102_0실적마" localSheetId="2">#REF!</definedName>
    <definedName name="_102_0실적마" localSheetId="1">#REF!</definedName>
    <definedName name="_102_0실적마">#REF!</definedName>
    <definedName name="_102ОБЛАСТЬ_ПЕЌАТ" localSheetId="0">#REF!</definedName>
    <definedName name="_102ОБЛАСТЬ_ПЕЌАТ" localSheetId="2">#REF!</definedName>
    <definedName name="_102ОБЛАСТЬ_ПЕЌАТ" localSheetId="1">#REF!</definedName>
    <definedName name="_102ОБЛАСТЬ_ПЕЌАТ">#REF!</definedName>
    <definedName name="_103_0계기en" localSheetId="0">#REF!</definedName>
    <definedName name="_103_0계기en" localSheetId="2">#REF!</definedName>
    <definedName name="_103_0계기en" localSheetId="1">#REF!</definedName>
    <definedName name="_103_0계기en">#REF!</definedName>
    <definedName name="_104ОБЛАСТЬ_ПЕЌАТ" localSheetId="0">#REF!</definedName>
    <definedName name="_104ОБЛАСТЬ_ПЕЌАТ" localSheetId="2">#REF!</definedName>
    <definedName name="_104ОБЛАСТЬ_ПЕЌАТ" localSheetId="1">#REF!</definedName>
    <definedName name="_104ОБЛАСТЬ_ПЕЌАТ">#REF!</definedName>
    <definedName name="_105_0누계기" localSheetId="0">#REF!</definedName>
    <definedName name="_105_0누계기" localSheetId="2">#REF!</definedName>
    <definedName name="_105_0누계기" localSheetId="1">#REF!</definedName>
    <definedName name="_105_0누계기">#REF!</definedName>
    <definedName name="_107_0누계생" localSheetId="0">#REF!</definedName>
    <definedName name="_107_0누계생" localSheetId="2">#REF!</definedName>
    <definedName name="_107_0누계생" localSheetId="1">#REF!</definedName>
    <definedName name="_107_0누계생">#REF!</definedName>
    <definedName name="_109_0누실마" localSheetId="0">#REF!</definedName>
    <definedName name="_109_0누실마" localSheetId="2">#REF!</definedName>
    <definedName name="_109_0누실마" localSheetId="1">#REF!</definedName>
    <definedName name="_109_0누실마">#REF!</definedName>
    <definedName name="_111" localSheetId="0">#REF!</definedName>
    <definedName name="_111" localSheetId="2">#REF!</definedName>
    <definedName name="_111" localSheetId="1">#REF!</definedName>
    <definedName name="_111">#REF!</definedName>
    <definedName name="_111_0누실적" localSheetId="0">#REF!</definedName>
    <definedName name="_111_0누실적" localSheetId="2">#REF!</definedName>
    <definedName name="_111_0누실적" localSheetId="1">#REF!</definedName>
    <definedName name="_111_0누실적">#REF!</definedName>
    <definedName name="_113_0실기버" localSheetId="0">#REF!</definedName>
    <definedName name="_113_0실기버" localSheetId="2">#REF!</definedName>
    <definedName name="_113_0실기버" localSheetId="1">#REF!</definedName>
    <definedName name="_113_0실기버">#REF!</definedName>
    <definedName name="_115_0실적마" localSheetId="0">#REF!</definedName>
    <definedName name="_115_0실적마" localSheetId="2">#REF!</definedName>
    <definedName name="_115_0실적마" localSheetId="1">#REF!</definedName>
    <definedName name="_115_0실적마">#REF!</definedName>
    <definedName name="_119ОБЛАСТЬ_ПЕЌАТ" localSheetId="0">#REF!</definedName>
    <definedName name="_119ОБЛАСТЬ_ПЕЌАТ" localSheetId="2">#REF!</definedName>
    <definedName name="_119ОБЛАСТЬ_ПЕЌАТ" localSheetId="1">#REF!</definedName>
    <definedName name="_119ОБЛАСТЬ_ПЕЌАТ">#REF!</definedName>
    <definedName name="_136_0_0입" localSheetId="0">#REF!</definedName>
    <definedName name="_136_0_0입" localSheetId="2">#REF!</definedName>
    <definedName name="_136_0_0입" localSheetId="1">#REF!</definedName>
    <definedName name="_136_0_0입">#REF!</definedName>
    <definedName name="_138_0_0차" localSheetId="0">#REF!</definedName>
    <definedName name="_138_0_0차" localSheetId="2">#REF!</definedName>
    <definedName name="_138_0_0차" localSheetId="1">#REF!</definedName>
    <definedName name="_138_0_0차">#REF!</definedName>
    <definedName name="_144_0계기" localSheetId="0">#REF!</definedName>
    <definedName name="_144_0계기" localSheetId="2">#REF!</definedName>
    <definedName name="_144_0계기" localSheetId="1">#REF!</definedName>
    <definedName name="_144_0계기">#REF!</definedName>
    <definedName name="_146_0계기en" localSheetId="0">#REF!</definedName>
    <definedName name="_146_0계기en" localSheetId="2">#REF!</definedName>
    <definedName name="_146_0계기en" localSheetId="1">#REF!</definedName>
    <definedName name="_146_0계기en">#REF!</definedName>
    <definedName name="_148_0누계기" localSheetId="0">#REF!</definedName>
    <definedName name="_148_0누계기" localSheetId="2">#REF!</definedName>
    <definedName name="_148_0누계기" localSheetId="1">#REF!</definedName>
    <definedName name="_148_0누계기">#REF!</definedName>
    <definedName name="_150_0누계생" localSheetId="0">#REF!</definedName>
    <definedName name="_150_0누계생" localSheetId="2">#REF!</definedName>
    <definedName name="_150_0누계생" localSheetId="1">#REF!</definedName>
    <definedName name="_150_0누계생">#REF!</definedName>
    <definedName name="_152_0누실마" localSheetId="0">#REF!</definedName>
    <definedName name="_152_0누실마" localSheetId="2">#REF!</definedName>
    <definedName name="_152_0누실마" localSheetId="1">#REF!</definedName>
    <definedName name="_152_0누실마">#REF!</definedName>
    <definedName name="_154_0누실적" localSheetId="0">#REF!</definedName>
    <definedName name="_154_0누실적" localSheetId="2">#REF!</definedName>
    <definedName name="_154_0누실적" localSheetId="1">#REF!</definedName>
    <definedName name="_154_0누실적">#REF!</definedName>
    <definedName name="_156_0실기버" localSheetId="0">#REF!</definedName>
    <definedName name="_156_0실기버" localSheetId="2">#REF!</definedName>
    <definedName name="_156_0실기버" localSheetId="1">#REF!</definedName>
    <definedName name="_156_0실기버">#REF!</definedName>
    <definedName name="_158_0실적마" localSheetId="0">#REF!</definedName>
    <definedName name="_158_0실적마" localSheetId="2">#REF!</definedName>
    <definedName name="_158_0실적마" localSheetId="1">#REF!</definedName>
    <definedName name="_158_0실적마">#REF!</definedName>
    <definedName name="_162ОБЛАСТЬ_ПЕЌАТ" localSheetId="0">#REF!</definedName>
    <definedName name="_162ОБЛАСТЬ_ПЕЌАТ" localSheetId="2">#REF!</definedName>
    <definedName name="_162ОБЛАСТЬ_ПЕЌАТ" localSheetId="1">#REF!</definedName>
    <definedName name="_162ОБЛАСТЬ_ПЕЌАТ">#REF!</definedName>
    <definedName name="_183_0_0입" localSheetId="0">#REF!</definedName>
    <definedName name="_183_0_0입" localSheetId="2">#REF!</definedName>
    <definedName name="_183_0_0입" localSheetId="1">#REF!</definedName>
    <definedName name="_183_0_0입">#REF!</definedName>
    <definedName name="_186_0_0차" localSheetId="0">#REF!</definedName>
    <definedName name="_186_0_0차" localSheetId="2">#REF!</definedName>
    <definedName name="_186_0_0차" localSheetId="1">#REF!</definedName>
    <definedName name="_186_0_0차">#REF!</definedName>
    <definedName name="_195_0계기" localSheetId="0">#REF!</definedName>
    <definedName name="_195_0계기" localSheetId="2">#REF!</definedName>
    <definedName name="_195_0계기" localSheetId="1">#REF!</definedName>
    <definedName name="_195_0계기">#REF!</definedName>
    <definedName name="_198_0계기en" localSheetId="0">#REF!</definedName>
    <definedName name="_198_0계기en" localSheetId="2">#REF!</definedName>
    <definedName name="_198_0계기en" localSheetId="1">#REF!</definedName>
    <definedName name="_198_0계기en">#REF!</definedName>
    <definedName name="_2" localSheetId="0">#REF!</definedName>
    <definedName name="_2" localSheetId="2">#REF!</definedName>
    <definedName name="_2" localSheetId="1">#REF!</definedName>
    <definedName name="_2">#REF!</definedName>
    <definedName name="_2.1_Airtightness_of_core" localSheetId="0">#REF!</definedName>
    <definedName name="_2.1_Airtightness_of_core" localSheetId="2">#REF!</definedName>
    <definedName name="_2.1_Airtightness_of_core" localSheetId="1">#REF!</definedName>
    <definedName name="_2.1_Airtightness_of_core">#REF!</definedName>
    <definedName name="_2.2_Core_press_resistance" localSheetId="0">#REF!</definedName>
    <definedName name="_2.2_Core_press_resistance" localSheetId="2">#REF!</definedName>
    <definedName name="_2.2_Core_press_resistance" localSheetId="1">#REF!</definedName>
    <definedName name="_2.2_Core_press_resistance">#REF!</definedName>
    <definedName name="_2.3_Core_negative_press." localSheetId="0">#REF!</definedName>
    <definedName name="_2.3_Core_negative_press." localSheetId="2">#REF!</definedName>
    <definedName name="_2.3_Core_negative_press." localSheetId="1">#REF!</definedName>
    <definedName name="_2.3_Core_negative_press.">#REF!</definedName>
    <definedName name="_2.4_Mounting_portions" localSheetId="0">#REF!</definedName>
    <definedName name="_2.4_Mounting_portions" localSheetId="2">#REF!</definedName>
    <definedName name="_2.4_Mounting_portions" localSheetId="1">#REF!</definedName>
    <definedName name="_2.4_Mounting_portions">#REF!</definedName>
    <definedName name="_2.5_Link_part_strength" localSheetId="0">#REF!</definedName>
    <definedName name="_2.5_Link_part_strength" localSheetId="2">#REF!</definedName>
    <definedName name="_2.5_Link_part_strength" localSheetId="1">#REF!</definedName>
    <definedName name="_2.5_Link_part_strength">#REF!</definedName>
    <definedName name="_2.6_Wire_clamp_strength" localSheetId="0">#REF!</definedName>
    <definedName name="_2.6_Wire_clamp_strength" localSheetId="2">#REF!</definedName>
    <definedName name="_2.6_Wire_clamp_strength" localSheetId="1">#REF!</definedName>
    <definedName name="_2.6_Wire_clamp_strength">#REF!</definedName>
    <definedName name="_2.7_Retaining_force_of_wire" localSheetId="0">#REF!</definedName>
    <definedName name="_2.7_Retaining_force_of_wire" localSheetId="2">#REF!</definedName>
    <definedName name="_2.7_Retaining_force_of_wire" localSheetId="1">#REF!</definedName>
    <definedName name="_2.7_Retaining_force_of_wire">#REF!</definedName>
    <definedName name="_2_????" localSheetId="0">#REF!</definedName>
    <definedName name="_2_????" localSheetId="2">#REF!</definedName>
    <definedName name="_2_????" localSheetId="1">#REF!</definedName>
    <definedName name="_2_????">#REF!</definedName>
    <definedName name="_2_0Print_Area" localSheetId="0">#REF!</definedName>
    <definedName name="_2_0Print_Area" localSheetId="2">#REF!</definedName>
    <definedName name="_2_0Print_Area" localSheetId="1">#REF!</definedName>
    <definedName name="_2_0Print_Area">#REF!</definedName>
    <definedName name="_2_0실마" localSheetId="0">#REF!</definedName>
    <definedName name="_2_0실마" localSheetId="2">#REF!</definedName>
    <definedName name="_2_0실마" localSheetId="1">#REF!</definedName>
    <definedName name="_2_0실마">#REF!</definedName>
    <definedName name="_20" localSheetId="0">#REF!</definedName>
    <definedName name="_20" localSheetId="2">#REF!</definedName>
    <definedName name="_20" localSheetId="1">#REF!</definedName>
    <definedName name="_20">#REF!</definedName>
    <definedName name="_20_0실마" localSheetId="0">#REF!</definedName>
    <definedName name="_20_0실마" localSheetId="2">#REF!</definedName>
    <definedName name="_20_0실마" localSheetId="1">#REF!</definedName>
    <definedName name="_20_0실마">#REF!</definedName>
    <definedName name="_201_0누계기" localSheetId="0">#REF!</definedName>
    <definedName name="_201_0누계기" localSheetId="2">#REF!</definedName>
    <definedName name="_201_0누계기" localSheetId="1">#REF!</definedName>
    <definedName name="_201_0누계기">#REF!</definedName>
    <definedName name="_204_0누계생" localSheetId="0">#REF!</definedName>
    <definedName name="_204_0누계생" localSheetId="2">#REF!</definedName>
    <definedName name="_204_0누계생" localSheetId="1">#REF!</definedName>
    <definedName name="_204_0누계생">#REF!</definedName>
    <definedName name="_207_0누실마" localSheetId="0">#REF!</definedName>
    <definedName name="_207_0누실마" localSheetId="2">#REF!</definedName>
    <definedName name="_207_0누실마" localSheetId="1">#REF!</definedName>
    <definedName name="_207_0누실마">#REF!</definedName>
    <definedName name="_210_0누실적" localSheetId="0">#REF!</definedName>
    <definedName name="_210_0누실적" localSheetId="2">#REF!</definedName>
    <definedName name="_210_0누실적" localSheetId="1">#REF!</definedName>
    <definedName name="_210_0누실적">#REF!</definedName>
    <definedName name="_213_0실기버" localSheetId="0">#REF!</definedName>
    <definedName name="_213_0실기버" localSheetId="2">#REF!</definedName>
    <definedName name="_213_0실기버" localSheetId="1">#REF!</definedName>
    <definedName name="_213_0실기버">#REF!</definedName>
    <definedName name="_216_0실적마" localSheetId="0">#REF!</definedName>
    <definedName name="_216_0실적마" localSheetId="2">#REF!</definedName>
    <definedName name="_216_0실적마" localSheetId="1">#REF!</definedName>
    <definedName name="_216_0실적마">#REF!</definedName>
    <definedName name="_222ОБЛАСТЬ_ПЕЌАТ" localSheetId="0">#REF!</definedName>
    <definedName name="_222ОБЛАСТЬ_ПЕЌАТ" localSheetId="2">#REF!</definedName>
    <definedName name="_222ОБЛАСТЬ_ПЕЌАТ" localSheetId="1">#REF!</definedName>
    <definedName name="_222ОБЛАСТЬ_ПЕЌАТ">#REF!</definedName>
    <definedName name="_24_0실적" localSheetId="0">#REF!</definedName>
    <definedName name="_24_0실적" localSheetId="2">#REF!</definedName>
    <definedName name="_24_0실적" localSheetId="1">#REF!</definedName>
    <definedName name="_24_0실적">#REF!</definedName>
    <definedName name="_276¿¹_êÃÑ°ý½ÃÆ_¼³ONLY" localSheetId="0">#REF!</definedName>
    <definedName name="_276¿¹_êÃÑ°ý½ÃÆ_¼³ONLY" localSheetId="2">#REF!</definedName>
    <definedName name="_276¿¹_êÃÑ°ý½ÃÆ_¼³ONLY" localSheetId="1">#REF!</definedName>
    <definedName name="_276¿¹_êÃÑ°ý½ÃÆ_¼³ONLY">#REF!</definedName>
    <definedName name="_280_0Crite" localSheetId="0">#REF!</definedName>
    <definedName name="_280_0Crite" localSheetId="2">#REF!</definedName>
    <definedName name="_280_0Crite" localSheetId="1">#REF!</definedName>
    <definedName name="_280_0Crite">#REF!</definedName>
    <definedName name="_292±âÁ¸Â÷¹_Á_Á¡" localSheetId="0">#REF!</definedName>
    <definedName name="_292±âÁ¸Â÷¹_Á_Á¡" localSheetId="2">#REF!</definedName>
    <definedName name="_292±âÁ¸Â÷¹_Á_Á¡" localSheetId="1">#REF!</definedName>
    <definedName name="_292±âÁ¸Â÷¹_Á_Á¡">#REF!</definedName>
    <definedName name="_296±aA¸A÷¹RA_A¡" localSheetId="0">#REF!</definedName>
    <definedName name="_296±aA¸A÷¹RA_A¡" localSheetId="2">#REF!</definedName>
    <definedName name="_296±aA¸A÷¹RA_A¡" localSheetId="1">#REF!</definedName>
    <definedName name="_296±aA¸A÷¹RA_A¡">#REF!</definedName>
    <definedName name="_3" localSheetId="0">#REF!</definedName>
    <definedName name="_3" localSheetId="2">#REF!</definedName>
    <definedName name="_3" localSheetId="1">#REF!</definedName>
    <definedName name="_3">#REF!</definedName>
    <definedName name="_3.1_Pressure_cycles" localSheetId="0">#REF!</definedName>
    <definedName name="_3.1_Pressure_cycles" localSheetId="2">#REF!</definedName>
    <definedName name="_3.1_Pressure_cycles" localSheetId="1">#REF!</definedName>
    <definedName name="_3.1_Pressure_cycles">#REF!</definedName>
    <definedName name="_3.2_Vibration_durability" localSheetId="0">#REF!</definedName>
    <definedName name="_3.2_Vibration_durability" localSheetId="2">#REF!</definedName>
    <definedName name="_3.2_Vibration_durability" localSheetId="1">#REF!</definedName>
    <definedName name="_3.2_Vibration_durability">#REF!</definedName>
    <definedName name="_3.3_Operational_durability" localSheetId="0">#REF!</definedName>
    <definedName name="_3.3_Operational_durability" localSheetId="2">#REF!</definedName>
    <definedName name="_3.3_Operational_durability" localSheetId="1">#REF!</definedName>
    <definedName name="_3.3_Operational_durability">#REF!</definedName>
    <definedName name="_3.4_Water_tightness_of" localSheetId="0">#REF!</definedName>
    <definedName name="_3.4_Water_tightness_of" localSheetId="2">#REF!</definedName>
    <definedName name="_3.4_Water_tightness_of" localSheetId="1">#REF!</definedName>
    <definedName name="_3.4_Water_tightness_of">#REF!</definedName>
    <definedName name="_3_0Print_Area" localSheetId="0">#REF!</definedName>
    <definedName name="_3_0Print_Area" localSheetId="2">#REF!</definedName>
    <definedName name="_3_0Print_Area" localSheetId="1">#REF!</definedName>
    <definedName name="_3_0Print_Area">#REF!</definedName>
    <definedName name="_3_0실마" localSheetId="0">#REF!</definedName>
    <definedName name="_3_0실마" localSheetId="2">#REF!</definedName>
    <definedName name="_3_0실마" localSheetId="1">#REF!</definedName>
    <definedName name="_3_0실마">#REF!</definedName>
    <definedName name="_3_0실적" localSheetId="0">#REF!</definedName>
    <definedName name="_3_0실적" localSheetId="2">#REF!</definedName>
    <definedName name="_3_0실적" localSheetId="1">#REF!</definedName>
    <definedName name="_3_0실적">#REF!</definedName>
    <definedName name="_30" localSheetId="0">#REF!</definedName>
    <definedName name="_30" localSheetId="2">#REF!</definedName>
    <definedName name="_30" localSheetId="1">#REF!</definedName>
    <definedName name="_30">#REF!</definedName>
    <definedName name="_304_0" localSheetId="0">#REF!</definedName>
    <definedName name="_304_0" localSheetId="2">#REF!</definedName>
    <definedName name="_304_0" localSheetId="1">#REF!</definedName>
    <definedName name="_304_0">#REF!</definedName>
    <definedName name="_32_?" localSheetId="0">#REF!</definedName>
    <definedName name="_32_?" localSheetId="2">#REF!</definedName>
    <definedName name="_32_?" localSheetId="1">#REF!</definedName>
    <definedName name="_32_?">#REF!</definedName>
    <definedName name="_35_??" hidden="1">{#N/A,#N/A,FALSE,"??";#N/A,#N/A,FALSE,"??2";#N/A,#N/A,FALSE,"??1";#N/A,#N/A,FALSE,"??";#N/A,#N/A,FALSE,"??2";#N/A,#N/A,FALSE,"??1";#N/A,#N/A,FALSE,"??";#N/A,#N/A,FALSE,"??1";#N/A,#N/A,FALSE,"??";#N/A,#N/A,FALSE,"?????";#N/A,#N/A,FALSE,"??"}</definedName>
    <definedName name="_372_0계기" localSheetId="0">#REF!</definedName>
    <definedName name="_372_0계기" localSheetId="2">#REF!</definedName>
    <definedName name="_372_0계기" localSheetId="1">#REF!</definedName>
    <definedName name="_372_0계기">#REF!</definedName>
    <definedName name="_376_0계기en" localSheetId="0">#REF!</definedName>
    <definedName name="_376_0계기en" localSheetId="2">#REF!</definedName>
    <definedName name="_376_0계기en" localSheetId="1">#REF!</definedName>
    <definedName name="_376_0계기en">#REF!</definedName>
    <definedName name="_38_???" hidden="1">{#N/A,#N/A,FALSE,"??????? (5)";#N/A,#N/A,FALSE,"??????? (7)";#N/A,#N/A,FALSE,"??????? (6)";#N/A,#N/A,FALSE,"??????? (2)";#N/A,#N/A,FALSE,"???????";#N/A,#N/A,FALSE,"???????";#N/A,#N/A,FALSE,"???????";#N/A,#N/A,FALSE,"???????";#N/A,#N/A,FALSE,"???????";#N/A,#N/A,FALSE,"????? (2)";#N/A,#N/A,FALSE,"96 ????";#N/A,#N/A,FALSE,"????";#N/A,#N/A,FALSE,"??";#N/A,#N/A,FALSE,"??";#N/A,#N/A,FALSE,"??????"}</definedName>
    <definedName name="_380_0누계기" localSheetId="0">#REF!</definedName>
    <definedName name="_380_0누계기" localSheetId="2">#REF!</definedName>
    <definedName name="_380_0누계기" localSheetId="1">#REF!</definedName>
    <definedName name="_380_0누계기">#REF!</definedName>
    <definedName name="_384_0누계생" localSheetId="0">#REF!</definedName>
    <definedName name="_384_0누계생" localSheetId="2">#REF!</definedName>
    <definedName name="_384_0누계생" localSheetId="1">#REF!</definedName>
    <definedName name="_384_0누계생">#REF!</definedName>
    <definedName name="_388_0누실마" localSheetId="0">#REF!</definedName>
    <definedName name="_388_0누실마" localSheetId="2">#REF!</definedName>
    <definedName name="_388_0누실마" localSheetId="1">#REF!</definedName>
    <definedName name="_388_0누실마">#REF!</definedName>
    <definedName name="_39_????" localSheetId="0">#REF!</definedName>
    <definedName name="_39_????" localSheetId="2">#REF!</definedName>
    <definedName name="_39_????" localSheetId="1">#REF!</definedName>
    <definedName name="_39_????">#REF!</definedName>
    <definedName name="_392_0누실적" localSheetId="0">#REF!</definedName>
    <definedName name="_392_0누실적" localSheetId="2">#REF!</definedName>
    <definedName name="_392_0누실적" localSheetId="1">#REF!</definedName>
    <definedName name="_392_0누실적">#REF!</definedName>
    <definedName name="_396_0실기버" localSheetId="0">#REF!</definedName>
    <definedName name="_396_0실기버" localSheetId="2">#REF!</definedName>
    <definedName name="_396_0실기버" localSheetId="1">#REF!</definedName>
    <definedName name="_396_0실기버">#REF!</definedName>
    <definedName name="_4.1_Thermal_shock" localSheetId="0">#REF!</definedName>
    <definedName name="_4.1_Thermal_shock" localSheetId="2">#REF!</definedName>
    <definedName name="_4.1_Thermal_shock" localSheetId="1">#REF!</definedName>
    <definedName name="_4.1_Thermal_shock">#REF!</definedName>
    <definedName name="_4.2_Low_temperature" localSheetId="0">#REF!</definedName>
    <definedName name="_4.2_Low_temperature" localSheetId="2">#REF!</definedName>
    <definedName name="_4.2_Low_temperature" localSheetId="1">#REF!</definedName>
    <definedName name="_4.2_Low_temperature">#REF!</definedName>
    <definedName name="_4.3_High_temperature" localSheetId="0">#REF!</definedName>
    <definedName name="_4.3_High_temperature" localSheetId="2">#REF!</definedName>
    <definedName name="_4.3_High_temperature" localSheetId="1">#REF!</definedName>
    <definedName name="_4.3_High_temperature">#REF!</definedName>
    <definedName name="_4_????" localSheetId="0">#REF!</definedName>
    <definedName name="_4_????" localSheetId="2">#REF!</definedName>
    <definedName name="_4_????" localSheetId="1">#REF!</definedName>
    <definedName name="_4_????">#REF!</definedName>
    <definedName name="_4_0실마" localSheetId="0">#REF!</definedName>
    <definedName name="_4_0실마" localSheetId="2">#REF!</definedName>
    <definedName name="_4_0실마" localSheetId="1">#REF!</definedName>
    <definedName name="_4_0실마">#REF!</definedName>
    <definedName name="_4_0실적" localSheetId="0">#REF!</definedName>
    <definedName name="_4_0실적" localSheetId="2">#REF!</definedName>
    <definedName name="_4_0실적" localSheetId="1">#REF!</definedName>
    <definedName name="_4_0실적">#REF!</definedName>
    <definedName name="_40" localSheetId="0">#REF!</definedName>
    <definedName name="_40" localSheetId="2">#REF!</definedName>
    <definedName name="_40" localSheetId="1">#REF!</definedName>
    <definedName name="_40">#REF!</definedName>
    <definedName name="_400_0실적마" localSheetId="0">#REF!</definedName>
    <definedName name="_400_0실적마" localSheetId="2">#REF!</definedName>
    <definedName name="_400_0실적마" localSheetId="1">#REF!</definedName>
    <definedName name="_400_0실적마">#REF!</definedName>
    <definedName name="_408Å_____R3_t" localSheetId="0">#REF!</definedName>
    <definedName name="_408Å_____R3_t" localSheetId="2">#REF!</definedName>
    <definedName name="_408Å_____R3_t" localSheetId="1">#REF!</definedName>
    <definedName name="_408Å_____R3_t">#REF!</definedName>
    <definedName name="_412ÁÖ¿ä¹_Á_Á¡" localSheetId="0">#REF!</definedName>
    <definedName name="_412ÁÖ¿ä¹_Á_Á¡" localSheetId="2">#REF!</definedName>
    <definedName name="_412ÁÖ¿ä¹_Á_Á¡" localSheetId="1">#REF!</definedName>
    <definedName name="_412ÁÖ¿ä¹_Á_Á¡">#REF!</definedName>
    <definedName name="_416AO¿a¹RA_A¡" localSheetId="0">#REF!</definedName>
    <definedName name="_416AO¿a¹RA_A¡" localSheetId="2">#REF!</definedName>
    <definedName name="_416AO¿a¹RA_A¡" localSheetId="1">#REF!</definedName>
    <definedName name="_416AO¿a¹RA_A¡">#REF!</definedName>
    <definedName name="_420F_0Datab" localSheetId="0">#REF!</definedName>
    <definedName name="_420F_0Datab" localSheetId="2">#REF!</definedName>
    <definedName name="_420F_0Datab" localSheetId="1">#REF!</definedName>
    <definedName name="_420F_0Datab">#REF!</definedName>
    <definedName name="_424n_0Extr" localSheetId="0">#REF!</definedName>
    <definedName name="_424n_0Extr" localSheetId="2">#REF!</definedName>
    <definedName name="_424n_0Extr" localSheetId="1">#REF!</definedName>
    <definedName name="_424n_0Extr">#REF!</definedName>
    <definedName name="_432ОБЛАСТЬ_ПЕЌАТ" localSheetId="0">#REF!</definedName>
    <definedName name="_432ОБЛАСТЬ_ПЕЌАТ" localSheetId="2">#REF!</definedName>
    <definedName name="_432ОБЛАСТЬ_ПЕЌАТ" localSheetId="1">#REF!</definedName>
    <definedName name="_432ОБЛАСТЬ_ПЕЌАТ">#REF!</definedName>
    <definedName name="_440__0_S" localSheetId="0" hidden="1">#REF!</definedName>
    <definedName name="_440__0_S" localSheetId="2" hidden="1">#REF!</definedName>
    <definedName name="_440__0_S" localSheetId="1" hidden="1">#REF!</definedName>
    <definedName name="_440__0_S" hidden="1">#REF!</definedName>
    <definedName name="_4갑" localSheetId="0">#REF!</definedName>
    <definedName name="_4갑" localSheetId="2">#REF!</definedName>
    <definedName name="_4갑" localSheetId="1">#REF!</definedName>
    <definedName name="_4갑">#REF!</definedName>
    <definedName name="_4갑1" localSheetId="0">#REF!</definedName>
    <definedName name="_4갑1" localSheetId="2">#REF!</definedName>
    <definedName name="_4갑1" localSheetId="1">#REF!</definedName>
    <definedName name="_4갑1">#REF!</definedName>
    <definedName name="_4을" localSheetId="0">#REF!</definedName>
    <definedName name="_4을" localSheetId="2">#REF!</definedName>
    <definedName name="_4을" localSheetId="1">#REF!</definedName>
    <definedName name="_4을">#REF!</definedName>
    <definedName name="_4을1" localSheetId="0">#REF!</definedName>
    <definedName name="_4을1" localSheetId="2">#REF!</definedName>
    <definedName name="_4을1" localSheetId="1">#REF!</definedName>
    <definedName name="_4을1">#REF!</definedName>
    <definedName name="_5.1_Setting_force_to" localSheetId="0">#REF!</definedName>
    <definedName name="_5.1_Setting_force_to" localSheetId="2">#REF!</definedName>
    <definedName name="_5.1_Setting_force_to" localSheetId="1">#REF!</definedName>
    <definedName name="_5.1_Setting_force_to">#REF!</definedName>
    <definedName name="_5.2_Setting_force_to_wire" localSheetId="0">#REF!</definedName>
    <definedName name="_5.2_Setting_force_to_wire" localSheetId="2">#REF!</definedName>
    <definedName name="_5.2_Setting_force_to_wire" localSheetId="1">#REF!</definedName>
    <definedName name="_5.2_Setting_force_to_wire">#REF!</definedName>
    <definedName name="_5_????" localSheetId="0">#REF!</definedName>
    <definedName name="_5_????" localSheetId="2">#REF!</definedName>
    <definedName name="_5_????" localSheetId="1">#REF!</definedName>
    <definedName name="_5_????">#REF!</definedName>
    <definedName name="_5급" localSheetId="0">#REF!</definedName>
    <definedName name="_5급" localSheetId="2">#REF!</definedName>
    <definedName name="_5급" localSheetId="1">#REF!</definedName>
    <definedName name="_5급">#REF!</definedName>
    <definedName name="_5급1" localSheetId="0">#REF!</definedName>
    <definedName name="_5급1" localSheetId="2">#REF!</definedName>
    <definedName name="_5급1" localSheetId="1">#REF!</definedName>
    <definedName name="_5급1">#REF!</definedName>
    <definedName name="_6_0실마" localSheetId="0">#REF!</definedName>
    <definedName name="_6_0실마" localSheetId="2">#REF!</definedName>
    <definedName name="_6_0실마" localSheetId="1">#REF!</definedName>
    <definedName name="_6_0실마">#REF!</definedName>
    <definedName name="_6_0실적" localSheetId="0">#REF!</definedName>
    <definedName name="_6_0실적" localSheetId="2">#REF!</definedName>
    <definedName name="_6_0실적" localSheetId="1">#REF!</definedName>
    <definedName name="_6_0실적">#REF!</definedName>
    <definedName name="_6급" localSheetId="0">#REF!</definedName>
    <definedName name="_6급" localSheetId="2">#REF!</definedName>
    <definedName name="_6급" localSheetId="1">#REF!</definedName>
    <definedName name="_6급">#REF!</definedName>
    <definedName name="_6급1" localSheetId="0">#REF!</definedName>
    <definedName name="_6급1" localSheetId="2">#REF!</definedName>
    <definedName name="_6급1" localSheetId="1">#REF!</definedName>
    <definedName name="_6급1">#REF!</definedName>
    <definedName name="_7_????" localSheetId="0">#REF!</definedName>
    <definedName name="_7_????" localSheetId="2">#REF!</definedName>
    <definedName name="_7_????" localSheetId="1">#REF!</definedName>
    <definedName name="_7_????">#REF!</definedName>
    <definedName name="_89_0_0입" localSheetId="0">#REF!</definedName>
    <definedName name="_89_0_0입" localSheetId="2">#REF!</definedName>
    <definedName name="_89_0_0입" localSheetId="1">#REF!</definedName>
    <definedName name="_89_0_0입">#REF!</definedName>
    <definedName name="_89185A78B00" localSheetId="0">#REF!</definedName>
    <definedName name="_89185A78B00" localSheetId="2">#REF!</definedName>
    <definedName name="_89185A78B00" localSheetId="1">#REF!</definedName>
    <definedName name="_89185A78B00">#REF!</definedName>
    <definedName name="_9_0실적" localSheetId="0">#REF!</definedName>
    <definedName name="_9_0실적" localSheetId="2">#REF!</definedName>
    <definedName name="_9_0실적" localSheetId="1">#REF!</definedName>
    <definedName name="_9_0실적">#REF!</definedName>
    <definedName name="_90_0_0차" localSheetId="0">#REF!</definedName>
    <definedName name="_90_0_0차" localSheetId="2">#REF!</definedName>
    <definedName name="_90_0_0차" localSheetId="1">#REF!</definedName>
    <definedName name="_90_0_0차">#REF!</definedName>
    <definedName name="_90045769" localSheetId="0">#REF!</definedName>
    <definedName name="_90045769" localSheetId="2">#REF!</definedName>
    <definedName name="_90045769" localSheetId="1">#REF!</definedName>
    <definedName name="_90045769">#REF!</definedName>
    <definedName name="_91_0_0입" localSheetId="0">#REF!</definedName>
    <definedName name="_91_0_0입" localSheetId="2">#REF!</definedName>
    <definedName name="_91_0_0입" localSheetId="1">#REF!</definedName>
    <definedName name="_91_0_0입">#REF!</definedName>
    <definedName name="_92_0_0차" localSheetId="0">#REF!</definedName>
    <definedName name="_92_0_0차" localSheetId="2">#REF!</definedName>
    <definedName name="_92_0_0차" localSheetId="1">#REF!</definedName>
    <definedName name="_92_0_0차">#REF!</definedName>
    <definedName name="_93_0계기" localSheetId="0">#REF!</definedName>
    <definedName name="_93_0계기" localSheetId="2">#REF!</definedName>
    <definedName name="_93_0계기" localSheetId="1">#REF!</definedName>
    <definedName name="_93_0계기">#REF!</definedName>
    <definedName name="_94_0_0입" localSheetId="0">#REF!</definedName>
    <definedName name="_94_0_0입" localSheetId="2">#REF!</definedName>
    <definedName name="_94_0_0입" localSheetId="1">#REF!</definedName>
    <definedName name="_94_0_0입">#REF!</definedName>
    <definedName name="_94_0계기en" localSheetId="0">#REF!</definedName>
    <definedName name="_94_0계기en" localSheetId="2">#REF!</definedName>
    <definedName name="_94_0계기en" localSheetId="1">#REF!</definedName>
    <definedName name="_94_0계기en">#REF!</definedName>
    <definedName name="_95_0계기" localSheetId="0">#REF!</definedName>
    <definedName name="_95_0계기" localSheetId="2">#REF!</definedName>
    <definedName name="_95_0계기" localSheetId="1">#REF!</definedName>
    <definedName name="_95_0계기">#REF!</definedName>
    <definedName name="_95_0누계기" localSheetId="0">#REF!</definedName>
    <definedName name="_95_0누계기" localSheetId="2">#REF!</definedName>
    <definedName name="_95_0누계기" localSheetId="1">#REF!</definedName>
    <definedName name="_95_0누계기">#REF!</definedName>
    <definedName name="_96_0_0차" localSheetId="0">#REF!</definedName>
    <definedName name="_96_0_0차" localSheetId="2">#REF!</definedName>
    <definedName name="_96_0_0차" localSheetId="1">#REF!</definedName>
    <definedName name="_96_0_0차">#REF!</definedName>
    <definedName name="_96_0계기en" localSheetId="0">#REF!</definedName>
    <definedName name="_96_0계기en" localSheetId="2">#REF!</definedName>
    <definedName name="_96_0계기en" localSheetId="1">#REF!</definedName>
    <definedName name="_96_0계기en">#REF!</definedName>
    <definedName name="_96_0누계생" localSheetId="0">#REF!</definedName>
    <definedName name="_96_0누계생" localSheetId="2">#REF!</definedName>
    <definedName name="_96_0누계생" localSheetId="1">#REF!</definedName>
    <definedName name="_96_0누계생">#REF!</definedName>
    <definedName name="_97_0누계기" localSheetId="0">#REF!</definedName>
    <definedName name="_97_0누계기" localSheetId="2">#REF!</definedName>
    <definedName name="_97_0누계기" localSheetId="1">#REF!</definedName>
    <definedName name="_97_0누계기">#REF!</definedName>
    <definedName name="_97_0누실마" localSheetId="0">#REF!</definedName>
    <definedName name="_97_0누실마" localSheetId="2">#REF!</definedName>
    <definedName name="_97_0누실마" localSheetId="1">#REF!</definedName>
    <definedName name="_97_0누실마">#REF!</definedName>
    <definedName name="_98_0누계생" localSheetId="0">#REF!</definedName>
    <definedName name="_98_0누계생" localSheetId="2">#REF!</definedName>
    <definedName name="_98_0누계생" localSheetId="1">#REF!</definedName>
    <definedName name="_98_0누계생">#REF!</definedName>
    <definedName name="_98_0누실적" localSheetId="0">#REF!</definedName>
    <definedName name="_98_0누실적" localSheetId="2">#REF!</definedName>
    <definedName name="_98_0누실적" localSheetId="1">#REF!</definedName>
    <definedName name="_98_0누실적">#REF!</definedName>
    <definedName name="_99_0누실마" localSheetId="0">#REF!</definedName>
    <definedName name="_99_0누실마" localSheetId="2">#REF!</definedName>
    <definedName name="_99_0누실마" localSheetId="1">#REF!</definedName>
    <definedName name="_99_0누실마">#REF!</definedName>
    <definedName name="_99_0실기버" localSheetId="0">#REF!</definedName>
    <definedName name="_99_0실기버" localSheetId="2">#REF!</definedName>
    <definedName name="_99_0실기버" localSheetId="1">#REF!</definedName>
    <definedName name="_99_0실기버">#REF!</definedName>
    <definedName name="_a12" localSheetId="0" hidden="1">{"'Monthly 1997'!$A$3:$S$89"}</definedName>
    <definedName name="_a12" localSheetId="2" hidden="1">{"'Monthly 1997'!$A$3:$S$89"}</definedName>
    <definedName name="_a12" localSheetId="1" hidden="1">{"'Monthly 1997'!$A$3:$S$89"}</definedName>
    <definedName name="_a12" hidden="1">{"'Monthly 1997'!$A$3:$S$89"}</definedName>
    <definedName name="_a145" localSheetId="0">#REF!</definedName>
    <definedName name="_a145" localSheetId="2">#REF!</definedName>
    <definedName name="_a145" localSheetId="1">#REF!</definedName>
    <definedName name="_a145">#REF!</definedName>
    <definedName name="_a146" localSheetId="0">#REF!</definedName>
    <definedName name="_a146" localSheetId="2">#REF!</definedName>
    <definedName name="_a146" localSheetId="1">#REF!</definedName>
    <definedName name="_a146">#REF!</definedName>
    <definedName name="_a147" localSheetId="0">#REF!</definedName>
    <definedName name="_a147" localSheetId="2">#REF!</definedName>
    <definedName name="_a147" localSheetId="1">#REF!</definedName>
    <definedName name="_a147">#REF!</definedName>
    <definedName name="_a1O" localSheetId="0">#REF!,#REF!,#REF!,#REF!,#REF!</definedName>
    <definedName name="_a1O" localSheetId="2">#REF!,#REF!,#REF!,#REF!,#REF!</definedName>
    <definedName name="_a1O" localSheetId="1">#REF!,#REF!,#REF!,#REF!,#REF!</definedName>
    <definedName name="_a1O">#REF!,#REF!,#REF!,#REF!,#REF!</definedName>
    <definedName name="_a2O" localSheetId="0">#REF!,#REF!,#REF!,#REF!,#REF!</definedName>
    <definedName name="_a2O" localSheetId="2">#REF!,#REF!,#REF!,#REF!,#REF!</definedName>
    <definedName name="_a2O" localSheetId="1">#REF!,#REF!,#REF!,#REF!,#REF!</definedName>
    <definedName name="_a2O">#REF!,#REF!,#REF!,#REF!,#REF!</definedName>
    <definedName name="_a3O" localSheetId="0">#REF!,#REF!,#REF!,#REF!,#REF!</definedName>
    <definedName name="_a3O" localSheetId="2">#REF!,#REF!,#REF!,#REF!,#REF!</definedName>
    <definedName name="_a3O" localSheetId="1">#REF!,#REF!,#REF!,#REF!,#REF!</definedName>
    <definedName name="_a3O">#REF!,#REF!,#REF!,#REF!,#REF!</definedName>
    <definedName name="_a3Z" localSheetId="0">#REF!,#REF!,#REF!,#REF!,#REF!</definedName>
    <definedName name="_a3Z" localSheetId="2">#REF!,#REF!,#REF!,#REF!,#REF!</definedName>
    <definedName name="_a3Z" localSheetId="1">#REF!,#REF!,#REF!,#REF!,#REF!</definedName>
    <definedName name="_a3Z">#REF!,#REF!,#REF!,#REF!,#REF!</definedName>
    <definedName name="_Ａ４1">#N/A</definedName>
    <definedName name="_a4O" localSheetId="0">#REF!,#REF!,#REF!,#REF!,#REF!</definedName>
    <definedName name="_a4O" localSheetId="2">#REF!,#REF!,#REF!,#REF!,#REF!</definedName>
    <definedName name="_a4O" localSheetId="1">#REF!,#REF!,#REF!,#REF!,#REF!</definedName>
    <definedName name="_a4O">#REF!,#REF!,#REF!,#REF!,#REF!</definedName>
    <definedName name="_a4Z" localSheetId="0">#REF!,#REF!,#REF!,#REF!,#REF!</definedName>
    <definedName name="_a4Z" localSheetId="2">#REF!,#REF!,#REF!,#REF!,#REF!</definedName>
    <definedName name="_a4Z" localSheetId="1">#REF!,#REF!,#REF!,#REF!,#REF!</definedName>
    <definedName name="_a4Z">#REF!,#REF!,#REF!,#REF!,#REF!</definedName>
    <definedName name="_a5O" localSheetId="0">#REF!,#REF!,#REF!,#REF!,#REF!</definedName>
    <definedName name="_a5O" localSheetId="2">#REF!,#REF!,#REF!,#REF!,#REF!</definedName>
    <definedName name="_a5O" localSheetId="1">#REF!,#REF!,#REF!,#REF!,#REF!</definedName>
    <definedName name="_a5O">#REF!,#REF!,#REF!,#REF!,#REF!</definedName>
    <definedName name="_a5Z" localSheetId="0">#REF!,#REF!,#REF!,#REF!,#REF!</definedName>
    <definedName name="_a5Z" localSheetId="2">#REF!,#REF!,#REF!,#REF!,#REF!</definedName>
    <definedName name="_a5Z" localSheetId="1">#REF!,#REF!,#REF!,#REF!,#REF!</definedName>
    <definedName name="_a5Z">#REF!,#REF!,#REF!,#REF!,#REF!</definedName>
    <definedName name="_A65555" localSheetId="0">#REF!</definedName>
    <definedName name="_A65555" localSheetId="2">#REF!</definedName>
    <definedName name="_A65555" localSheetId="1">#REF!</definedName>
    <definedName name="_A65555">#REF!</definedName>
    <definedName name="_A65655" localSheetId="0">#REF!</definedName>
    <definedName name="_A65655" localSheetId="2">#REF!</definedName>
    <definedName name="_A65655" localSheetId="1">#REF!</definedName>
    <definedName name="_A65655">#REF!</definedName>
    <definedName name="_a6O" localSheetId="0">#REF!</definedName>
    <definedName name="_a6O" localSheetId="2">#REF!</definedName>
    <definedName name="_a6O" localSheetId="1">#REF!</definedName>
    <definedName name="_a6O">#REF!</definedName>
    <definedName name="_a6Z" localSheetId="0">#REF!</definedName>
    <definedName name="_a6Z" localSheetId="2">#REF!</definedName>
    <definedName name="_a6Z" localSheetId="1">#REF!</definedName>
    <definedName name="_a6Z">#REF!</definedName>
    <definedName name="_A999999">#N/A</definedName>
    <definedName name="_aO" localSheetId="0">свод!_a1O,свод!_a2O,свод!_a3O,свод!_a4O,свод!_a5O,свод!_a6O</definedName>
    <definedName name="_aO" localSheetId="2">'СВОД 2023 12 ой (2)'!_a1O,'СВОД 2023 12 ой (2)'!_a2O,'СВОД 2023 12 ой (2)'!_a3O,'СВОД 2023 12 ой (2)'!_a4O,'СВОД 2023 12 ой (2)'!_a5O,'СВОД 2023 12 ой (2)'!_a6O</definedName>
    <definedName name="_aO" localSheetId="1">'СВОД 2024 янв-декабр (упр)'!_a1O,'СВОД 2024 янв-декабр (упр)'!_a2O,'СВОД 2024 янв-декабр (упр)'!_a3O,'СВОД 2024 янв-декабр (упр)'!_a4O,'СВОД 2024 янв-декабр (упр)'!_a5O,'СВОД 2024 янв-декабр (упр)'!_a6O</definedName>
    <definedName name="_aO">_a1O,_a2O,_a3O,_a4O,_a5O,_a6O</definedName>
    <definedName name="_ap2">#N/A</definedName>
    <definedName name="_AT1" localSheetId="0"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1"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0"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1"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aZ" localSheetId="0">[0]!_a1Z,[0]!_a2Z</definedName>
    <definedName name="_aZ" localSheetId="2">[0]!_a1Z,[0]!_a2Z</definedName>
    <definedName name="_aZ" localSheetId="1">[0]!_a1Z,[0]!_a2Z</definedName>
    <definedName name="_aZ">[0]!_a1Z,[0]!_a2Z</definedName>
    <definedName name="_B100000" localSheetId="0">#REF!</definedName>
    <definedName name="_B100000" localSheetId="2">#REF!</definedName>
    <definedName name="_B100000" localSheetId="1">#REF!</definedName>
    <definedName name="_B100000">#REF!</definedName>
    <definedName name="_b1O" localSheetId="0">#REF!,#REF!,#REF!,#REF!,#REF!</definedName>
    <definedName name="_b1O" localSheetId="2">#REF!,#REF!,#REF!,#REF!,#REF!</definedName>
    <definedName name="_b1O" localSheetId="1">#REF!,#REF!,#REF!,#REF!,#REF!</definedName>
    <definedName name="_b1O">#REF!,#REF!,#REF!,#REF!,#REF!</definedName>
    <definedName name="_b1Z" localSheetId="0">#REF!,#REF!,#REF!,#REF!,#REF!</definedName>
    <definedName name="_b1Z" localSheetId="2">#REF!,#REF!,#REF!,#REF!,#REF!</definedName>
    <definedName name="_b1Z" localSheetId="1">#REF!,#REF!,#REF!,#REF!,#REF!</definedName>
    <definedName name="_b1Z">#REF!,#REF!,#REF!,#REF!,#REF!</definedName>
    <definedName name="_b2O" localSheetId="0">#REF!,#REF!,#REF!,#REF!,#REF!</definedName>
    <definedName name="_b2O" localSheetId="2">#REF!,#REF!,#REF!,#REF!,#REF!</definedName>
    <definedName name="_b2O" localSheetId="1">#REF!,#REF!,#REF!,#REF!,#REF!</definedName>
    <definedName name="_b2O">#REF!,#REF!,#REF!,#REF!,#REF!</definedName>
    <definedName name="_b2Z" localSheetId="0">#REF!,#REF!,#REF!,#REF!,#REF!</definedName>
    <definedName name="_b2Z" localSheetId="2">#REF!,#REF!,#REF!,#REF!,#REF!</definedName>
    <definedName name="_b2Z" localSheetId="1">#REF!,#REF!,#REF!,#REF!,#REF!</definedName>
    <definedName name="_b2Z">#REF!,#REF!,#REF!,#REF!,#REF!</definedName>
    <definedName name="_b3O" localSheetId="0">#REF!,#REF!,#REF!,#REF!,#REF!</definedName>
    <definedName name="_b3O" localSheetId="2">#REF!,#REF!,#REF!,#REF!,#REF!</definedName>
    <definedName name="_b3O" localSheetId="1">#REF!,#REF!,#REF!,#REF!,#REF!</definedName>
    <definedName name="_b3O">#REF!,#REF!,#REF!,#REF!,#REF!</definedName>
    <definedName name="_b3Z" localSheetId="0">#REF!,#REF!,#REF!,#REF!,#REF!</definedName>
    <definedName name="_b3Z" localSheetId="2">#REF!,#REF!,#REF!,#REF!,#REF!</definedName>
    <definedName name="_b3Z" localSheetId="1">#REF!,#REF!,#REF!,#REF!,#REF!</definedName>
    <definedName name="_b3Z">#REF!,#REF!,#REF!,#REF!,#REF!</definedName>
    <definedName name="_b4O" localSheetId="0">#REF!,#REF!,#REF!,#REF!,#REF!</definedName>
    <definedName name="_b4O" localSheetId="2">#REF!,#REF!,#REF!,#REF!,#REF!</definedName>
    <definedName name="_b4O" localSheetId="1">#REF!,#REF!,#REF!,#REF!,#REF!</definedName>
    <definedName name="_b4O">#REF!,#REF!,#REF!,#REF!,#REF!</definedName>
    <definedName name="_b4Z" localSheetId="0">#REF!,#REF!,#REF!,#REF!,#REF!</definedName>
    <definedName name="_b4Z" localSheetId="2">#REF!,#REF!,#REF!,#REF!,#REF!</definedName>
    <definedName name="_b4Z" localSheetId="1">#REF!,#REF!,#REF!,#REF!,#REF!</definedName>
    <definedName name="_b4Z">#REF!,#REF!,#REF!,#REF!,#REF!</definedName>
    <definedName name="_b5O" localSheetId="0">#REF!,#REF!,#REF!,#REF!,#REF!</definedName>
    <definedName name="_b5O" localSheetId="2">#REF!,#REF!,#REF!,#REF!,#REF!</definedName>
    <definedName name="_b5O" localSheetId="1">#REF!,#REF!,#REF!,#REF!,#REF!</definedName>
    <definedName name="_b5O">#REF!,#REF!,#REF!,#REF!,#REF!</definedName>
    <definedName name="_b5Z" localSheetId="0">#REF!,#REF!,#REF!,#REF!,#REF!</definedName>
    <definedName name="_b5Z" localSheetId="2">#REF!,#REF!,#REF!,#REF!,#REF!</definedName>
    <definedName name="_b5Z" localSheetId="1">#REF!,#REF!,#REF!,#REF!,#REF!</definedName>
    <definedName name="_b5Z">#REF!,#REF!,#REF!,#REF!,#REF!</definedName>
    <definedName name="_b6O" localSheetId="0">#REF!</definedName>
    <definedName name="_b6O" localSheetId="2">#REF!</definedName>
    <definedName name="_b6O" localSheetId="1">#REF!</definedName>
    <definedName name="_b6O">#REF!</definedName>
    <definedName name="_b6Z" localSheetId="0">#REF!</definedName>
    <definedName name="_b6Z" localSheetId="2">#REF!</definedName>
    <definedName name="_b6Z" localSheetId="1">#REF!</definedName>
    <definedName name="_b6Z">#REF!</definedName>
    <definedName name="_B80000" localSheetId="0">#REF!</definedName>
    <definedName name="_B80000" localSheetId="2">#REF!</definedName>
    <definedName name="_B80000" localSheetId="1">#REF!</definedName>
    <definedName name="_B80000">#REF!</definedName>
    <definedName name="_B99999" localSheetId="0">#REF!</definedName>
    <definedName name="_B99999" localSheetId="2">#REF!</definedName>
    <definedName name="_B99999" localSheetId="1">#REF!</definedName>
    <definedName name="_B99999">#REF!</definedName>
    <definedName name="_bO" localSheetId="0">свод!_b1O,свод!_b2O,свод!_b3O,свод!_b4O,свод!_b5O,свод!_b6O</definedName>
    <definedName name="_bO" localSheetId="2">'СВОД 2023 12 ой (2)'!_b1O,'СВОД 2023 12 ой (2)'!_b2O,'СВОД 2023 12 ой (2)'!_b3O,'СВОД 2023 12 ой (2)'!_b4O,'СВОД 2023 12 ой (2)'!_b5O,'СВОД 2023 12 ой (2)'!_b6O</definedName>
    <definedName name="_bO" localSheetId="1">'СВОД 2024 янв-декабр (упр)'!_b1O,'СВОД 2024 янв-декабр (упр)'!_b2O,'СВОД 2024 янв-декабр (упр)'!_b3O,'СВОД 2024 янв-декабр (упр)'!_b4O,'СВОД 2024 янв-декабр (упр)'!_b5O,'СВОД 2024 янв-декабр (упр)'!_b6O</definedName>
    <definedName name="_bO">_b1O,_b2O,_b3O,_b4O,_b5O,_b6O</definedName>
    <definedName name="_bZ" localSheetId="0">свод!_b1Z,свод!_b2Z,свод!_b3Z,свод!_b4Z,свод!_b5Z,свод!_b6Z</definedName>
    <definedName name="_bZ" localSheetId="2">'СВОД 2023 12 ой (2)'!_b1Z,'СВОД 2023 12 ой (2)'!_b2Z,'СВОД 2023 12 ой (2)'!_b3Z,'СВОД 2023 12 ой (2)'!_b4Z,'СВОД 2023 12 ой (2)'!_b5Z,'СВОД 2023 12 ой (2)'!_b6Z</definedName>
    <definedName name="_bZ" localSheetId="1">'СВОД 2024 янв-декабр (упр)'!_b1Z,'СВОД 2024 янв-декабр (упр)'!_b2Z,'СВОД 2024 янв-декабр (упр)'!_b3Z,'СВОД 2024 янв-декабр (упр)'!_b4Z,'СВОД 2024 янв-декабр (упр)'!_b5Z,'СВОД 2024 янв-декабр (упр)'!_b6Z</definedName>
    <definedName name="_bZ">_b1Z,_b2Z,_b3Z,_b4Z,_b5Z,_b6Z</definedName>
    <definedName name="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T5" localSheetId="0">#REF!</definedName>
    <definedName name="_CT5" localSheetId="2">#REF!</definedName>
    <definedName name="_CT5" localSheetId="1">#REF!</definedName>
    <definedName name="_CT5">#REF!</definedName>
    <definedName name="_DAT1" localSheetId="0">#REF!</definedName>
    <definedName name="_DAT1" localSheetId="2">#REF!</definedName>
    <definedName name="_DAT1" localSheetId="1">#REF!</definedName>
    <definedName name="_DAT1">#REF!</definedName>
    <definedName name="_DAT10" localSheetId="0">#REF!</definedName>
    <definedName name="_DAT10" localSheetId="2">#REF!</definedName>
    <definedName name="_DAT10" localSheetId="1">#REF!</definedName>
    <definedName name="_DAT10">#REF!</definedName>
    <definedName name="_DAT11" localSheetId="0">#REF!</definedName>
    <definedName name="_DAT11" localSheetId="2">#REF!</definedName>
    <definedName name="_DAT11" localSheetId="1">#REF!</definedName>
    <definedName name="_DAT11">#REF!</definedName>
    <definedName name="_DAT12" localSheetId="0">#REF!</definedName>
    <definedName name="_DAT12" localSheetId="2">#REF!</definedName>
    <definedName name="_DAT12" localSheetId="1">#REF!</definedName>
    <definedName name="_DAT12">#REF!</definedName>
    <definedName name="_DAT13" localSheetId="0">#REF!</definedName>
    <definedName name="_DAT13" localSheetId="2">#REF!</definedName>
    <definedName name="_DAT13" localSheetId="1">#REF!</definedName>
    <definedName name="_DAT13">#REF!</definedName>
    <definedName name="_DAT14" localSheetId="0">#REF!</definedName>
    <definedName name="_DAT14" localSheetId="2">#REF!</definedName>
    <definedName name="_DAT14" localSheetId="1">#REF!</definedName>
    <definedName name="_DAT14">#REF!</definedName>
    <definedName name="_DAT15" localSheetId="0">#REF!</definedName>
    <definedName name="_DAT15" localSheetId="2">#REF!</definedName>
    <definedName name="_DAT15" localSheetId="1">#REF!</definedName>
    <definedName name="_DAT15">#REF!</definedName>
    <definedName name="_DAT16" localSheetId="0">#REF!</definedName>
    <definedName name="_DAT16" localSheetId="2">#REF!</definedName>
    <definedName name="_DAT16" localSheetId="1">#REF!</definedName>
    <definedName name="_DAT16">#REF!</definedName>
    <definedName name="_DAT17" localSheetId="0">#REF!</definedName>
    <definedName name="_DAT17" localSheetId="2">#REF!</definedName>
    <definedName name="_DAT17" localSheetId="1">#REF!</definedName>
    <definedName name="_DAT17">#REF!</definedName>
    <definedName name="_DAT2" localSheetId="0">#REF!</definedName>
    <definedName name="_DAT2" localSheetId="2">#REF!</definedName>
    <definedName name="_DAT2" localSheetId="1">#REF!</definedName>
    <definedName name="_DAT2">#REF!</definedName>
    <definedName name="_DAT3" localSheetId="0">#REF!</definedName>
    <definedName name="_DAT3" localSheetId="2">#REF!</definedName>
    <definedName name="_DAT3" localSheetId="1">#REF!</definedName>
    <definedName name="_DAT3">#REF!</definedName>
    <definedName name="_DAT4" localSheetId="0">#REF!</definedName>
    <definedName name="_DAT4" localSheetId="2">#REF!</definedName>
    <definedName name="_DAT4" localSheetId="1">#REF!</definedName>
    <definedName name="_DAT4">#REF!</definedName>
    <definedName name="_DAT5" localSheetId="0">#REF!</definedName>
    <definedName name="_DAT5" localSheetId="2">#REF!</definedName>
    <definedName name="_DAT5" localSheetId="1">#REF!</definedName>
    <definedName name="_DAT5">#REF!</definedName>
    <definedName name="_DAT6" localSheetId="0">#REF!</definedName>
    <definedName name="_DAT6" localSheetId="2">#REF!</definedName>
    <definedName name="_DAT6" localSheetId="1">#REF!</definedName>
    <definedName name="_DAT6">#REF!</definedName>
    <definedName name="_DAT7" localSheetId="0">#REF!</definedName>
    <definedName name="_DAT7" localSheetId="2">#REF!</definedName>
    <definedName name="_DAT7" localSheetId="1">#REF!</definedName>
    <definedName name="_DAT7">#REF!</definedName>
    <definedName name="_DAT8" localSheetId="0">#REF!</definedName>
    <definedName name="_DAT8" localSheetId="2">#REF!</definedName>
    <definedName name="_DAT8" localSheetId="1">#REF!</definedName>
    <definedName name="_DAT8">#REF!</definedName>
    <definedName name="_DAT9" localSheetId="0">#REF!</definedName>
    <definedName name="_DAT9" localSheetId="2">#REF!</definedName>
    <definedName name="_DAT9" localSheetId="1">#REF!</definedName>
    <definedName name="_DAT9">#REF!</definedName>
    <definedName name="_day3" localSheetId="0">#REF!</definedName>
    <definedName name="_day3" localSheetId="2">#REF!</definedName>
    <definedName name="_day3" localSheetId="1">#REF!</definedName>
    <definedName name="_day3">#REF!</definedName>
    <definedName name="_day4" localSheetId="0">#REF!</definedName>
    <definedName name="_day4" localSheetId="2">#REF!</definedName>
    <definedName name="_day4" localSheetId="1">#REF!</definedName>
    <definedName name="_day4">#REF!</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ist_Bin" localSheetId="0" hidden="1">#REF!</definedName>
    <definedName name="_Dist_Bin" localSheetId="2" hidden="1">#REF!</definedName>
    <definedName name="_Dist_Bin" localSheetId="1" hidden="1">#REF!</definedName>
    <definedName name="_Dist_Bin" hidden="1">#REF!</definedName>
    <definedName name="_Dist_Values" localSheetId="0" hidden="1">#REF!</definedName>
    <definedName name="_Dist_Values" localSheetId="2" hidden="1">#REF!</definedName>
    <definedName name="_Dist_Values" localSheetId="1" hidden="1">#REF!</definedName>
    <definedName name="_Dist_Values" hidden="1">#REF!</definedName>
    <definedName name="_FF3" localSheetId="0">#REF!</definedName>
    <definedName name="_FF3" localSheetId="2">#REF!</definedName>
    <definedName name="_FF3" localSheetId="1">#REF!</definedName>
    <definedName name="_FF3">#REF!</definedName>
    <definedName name="_Fill" localSheetId="0" hidden="1">#REF!</definedName>
    <definedName name="_Fill" localSheetId="2" hidden="1">#REF!</definedName>
    <definedName name="_Fill" localSheetId="1" hidden="1">#REF!</definedName>
    <definedName name="_Fill" hidden="1">#REF!</definedName>
    <definedName name="_FNO2" localSheetId="0">#REF!</definedName>
    <definedName name="_FNO2" localSheetId="2">#REF!</definedName>
    <definedName name="_FNO2" localSheetId="1">#REF!</definedName>
    <definedName name="_FNO2">#REF!</definedName>
    <definedName name="_INT2" hidden="1">{#N/A,#N/A,TRUE,"일정"}</definedName>
    <definedName name="_J200" localSheetId="0" hidden="1">{#N/A,#N/A,FALSE,"인원";#N/A,#N/A,FALSE,"비용2";#N/A,#N/A,FALSE,"비용1";#N/A,#N/A,FALSE,"비용";#N/A,#N/A,FALSE,"보증2";#N/A,#N/A,FALSE,"보증1";#N/A,#N/A,FALSE,"보증";#N/A,#N/A,FALSE,"손익1";#N/A,#N/A,FALSE,"손익";#N/A,#N/A,FALSE,"부서별매출";#N/A,#N/A,FALSE,"매출"}</definedName>
    <definedName name="_J200" localSheetId="2" hidden="1">{#N/A,#N/A,FALSE,"인원";#N/A,#N/A,FALSE,"비용2";#N/A,#N/A,FALSE,"비용1";#N/A,#N/A,FALSE,"비용";#N/A,#N/A,FALSE,"보증2";#N/A,#N/A,FALSE,"보증1";#N/A,#N/A,FALSE,"보증";#N/A,#N/A,FALSE,"손익1";#N/A,#N/A,FALSE,"손익";#N/A,#N/A,FALSE,"부서별매출";#N/A,#N/A,FALSE,"매출"}</definedName>
    <definedName name="_J200" localSheetId="1" hidden="1">{#N/A,#N/A,FALSE,"인원";#N/A,#N/A,FALSE,"비용2";#N/A,#N/A,FALSE,"비용1";#N/A,#N/A,FALSE,"비용";#N/A,#N/A,FALSE,"보증2";#N/A,#N/A,FALSE,"보증1";#N/A,#N/A,FALSE,"보증";#N/A,#N/A,FALSE,"손익1";#N/A,#N/A,FALSE,"손익";#N/A,#N/A,FALSE,"부서별매출";#N/A,#N/A,FALSE,"매출"}</definedName>
    <definedName name="_J200" hidden="1">{#N/A,#N/A,FALSE,"인원";#N/A,#N/A,FALSE,"비용2";#N/A,#N/A,FALSE,"비용1";#N/A,#N/A,FALSE,"비용";#N/A,#N/A,FALSE,"보증2";#N/A,#N/A,FALSE,"보증1";#N/A,#N/A,FALSE,"보증";#N/A,#N/A,FALSE,"손익1";#N/A,#N/A,FALSE,"손익";#N/A,#N/A,FALSE,"부서별매출";#N/A,#N/A,FALSE,"매출"}</definedName>
    <definedName name="_JAP97" localSheetId="0">#REF!</definedName>
    <definedName name="_JAP97" localSheetId="2">#REF!</definedName>
    <definedName name="_JAP97" localSheetId="1">#REF!</definedName>
    <definedName name="_JAP97">#REF!</definedName>
    <definedName name="_JAP98" localSheetId="0">#REF!</definedName>
    <definedName name="_JAP98" localSheetId="2">#REF!</definedName>
    <definedName name="_JAP98" localSheetId="1">#REF!</definedName>
    <definedName name="_JAP98">#REF!</definedName>
    <definedName name="_k1" localSheetId="0">#REF!</definedName>
    <definedName name="_k1" localSheetId="2">#REF!</definedName>
    <definedName name="_k1" localSheetId="1">#REF!</definedName>
    <definedName name="_k1">#REF!</definedName>
    <definedName name="_Key1" localSheetId="0" hidden="1">#REF!</definedName>
    <definedName name="_Key1" localSheetId="2" hidden="1">#REF!</definedName>
    <definedName name="_Key1" localSheetId="1" hidden="1">#REF!</definedName>
    <definedName name="_Key1" hidden="1">#REF!</definedName>
    <definedName name="_Key2" localSheetId="0" hidden="1">#REF!</definedName>
    <definedName name="_Key2" localSheetId="2" hidden="1">#REF!</definedName>
    <definedName name="_Key2" localSheetId="1" hidden="1">#REF!</definedName>
    <definedName name="_Key2" hidden="1">#REF!</definedName>
    <definedName name="_KOR97" localSheetId="0">#REF!</definedName>
    <definedName name="_KOR97" localSheetId="2">#REF!</definedName>
    <definedName name="_KOR97" localSheetId="1">#REF!</definedName>
    <definedName name="_KOR97">#REF!</definedName>
    <definedName name="_KOR98" localSheetId="0">#REF!</definedName>
    <definedName name="_KOR98" localSheetId="2">#REF!</definedName>
    <definedName name="_KOR98" localSheetId="1">#REF!</definedName>
    <definedName name="_KOR98">#REF!</definedName>
    <definedName name="_MatInverse_In" localSheetId="0" hidden="1">#REF!</definedName>
    <definedName name="_MatInverse_In" localSheetId="2" hidden="1">#REF!</definedName>
    <definedName name="_MatInverse_In" localSheetId="1" hidden="1">#REF!</definedName>
    <definedName name="_MatInverse_In" hidden="1">#REF!</definedName>
    <definedName name="_MatInverse_Out" localSheetId="0" hidden="1">#REF!</definedName>
    <definedName name="_MatInverse_Out" localSheetId="2" hidden="1">#REF!</definedName>
    <definedName name="_MatInverse_Out" localSheetId="1" hidden="1">#REF!</definedName>
    <definedName name="_MatInverse_Out" hidden="1">#REF!</definedName>
    <definedName name="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NFT1" localSheetId="0">#REF!,#REF!,#REF!,#REF!</definedName>
    <definedName name="_NFT1" localSheetId="2">#REF!,#REF!,#REF!,#REF!</definedName>
    <definedName name="_NFT1" localSheetId="1">#REF!,#REF!,#REF!,#REF!</definedName>
    <definedName name="_NFT1">#REF!,#REF!,#REF!,#REF!</definedName>
    <definedName name="_Order1" hidden="1">255</definedName>
    <definedName name="_Order2" hidden="1">0</definedName>
    <definedName name="_Per2">#N/A</definedName>
    <definedName name="_PNT1" localSheetId="0">#REF!</definedName>
    <definedName name="_PNT1" localSheetId="2">#REF!</definedName>
    <definedName name="_PNT1" localSheetId="1">#REF!</definedName>
    <definedName name="_PNT1">#REF!</definedName>
    <definedName name="_PNT2" localSheetId="0">#REF!</definedName>
    <definedName name="_PNT2" localSheetId="2">#REF!</definedName>
    <definedName name="_PNT2" localSheetId="1">#REF!</definedName>
    <definedName name="_PNT2">#REF!</definedName>
    <definedName name="_RR2" hidden="1">{#N/A,#N/A,FALSE,"단축1";#N/A,#N/A,FALSE,"단축2";#N/A,#N/A,FALSE,"단축3";#N/A,#N/A,FALSE,"장축";#N/A,#N/A,FALSE,"4WD"}</definedName>
    <definedName name="_Sort" localSheetId="0" hidden="1">#REF!</definedName>
    <definedName name="_Sort" localSheetId="2" hidden="1">#REF!</definedName>
    <definedName name="_Sort" localSheetId="1" hidden="1">#REF!</definedName>
    <definedName name="_Sort" hidden="1">#REF!</definedName>
    <definedName name="_SPO1">#N/A</definedName>
    <definedName name="_SPO2">#N/A</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ir1" hidden="1">{#N/A,#N/A,TRUE,"일정"}</definedName>
    <definedName name="_Tit2">#N/A</definedName>
    <definedName name="_Tit4">#N/A</definedName>
    <definedName name="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t1" localSheetId="0" hidden="1">{#N/A,#N/A,TRUE,"일정"}</definedName>
    <definedName name="_tt1" localSheetId="2" hidden="1">{#N/A,#N/A,TRUE,"일정"}</definedName>
    <definedName name="_tt1" localSheetId="1" hidden="1">{#N/A,#N/A,TRUE,"일정"}</definedName>
    <definedName name="_tt1" hidden="1">{#N/A,#N/A,TRUE,"일정"}</definedName>
    <definedName name="_TTT1" localSheetId="0">#REF!</definedName>
    <definedName name="_TTT1" localSheetId="2">#REF!</definedName>
    <definedName name="_TTT1" localSheetId="1">#REF!</definedName>
    <definedName name="_TTT1">#REF!</definedName>
    <definedName name="_TXD1" localSheetId="0">#REF!</definedName>
    <definedName name="_TXD1" localSheetId="2">#REF!</definedName>
    <definedName name="_TXD1" localSheetId="1">#REF!</definedName>
    <definedName name="_TXD1">#REF!</definedName>
    <definedName name="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xlnm._FilterDatabase" localSheetId="0" hidden="1">#REF!</definedName>
    <definedName name="_xlnm._FilterDatabase" hidden="1">#REF!</definedName>
    <definedName name="¿¹≫eAN°y½AÆR¼³ONLY" localSheetId="0">#REF!</definedName>
    <definedName name="¿¹≫eAN°y½AÆR¼³ONLY" localSheetId="2">#REF!</definedName>
    <definedName name="¿¹≫eAN°y½AÆR¼³ONLY" localSheetId="1">#REF!</definedName>
    <definedName name="¿¹≫eAN°y½AÆR¼³ONLY">#REF!</definedName>
    <definedName name="¤A¤A" localSheetId="0">#REF!</definedName>
    <definedName name="¤A¤A" localSheetId="2">#REF!</definedName>
    <definedName name="¤A¤A" localSheetId="1">#REF!</definedName>
    <definedName name="¤A¤A">#REF!</definedName>
    <definedName name="¤μ¤μ" localSheetId="0">#REF!</definedName>
    <definedName name="¤μ¤μ" localSheetId="2">#REF!</definedName>
    <definedName name="¤μ¤μ" localSheetId="1">#REF!</definedName>
    <definedName name="¤μ¤μ">#REF!</definedName>
    <definedName name="±a¾E°ⓒ" localSheetId="0">#REF!</definedName>
    <definedName name="±a¾E°ⓒ" localSheetId="2">#REF!</definedName>
    <definedName name="±a¾E°ⓒ" localSheetId="1">#REF!</definedName>
    <definedName name="±a¾E°ⓒ">#REF!</definedName>
    <definedName name="±a¾EA≫" localSheetId="0">#REF!</definedName>
    <definedName name="±a¾EA≫" localSheetId="2">#REF!</definedName>
    <definedName name="±a¾EA≫" localSheetId="1">#REF!</definedName>
    <definedName name="±a¾EA≫">#REF!</definedName>
    <definedName name="○" localSheetId="0">#REF!</definedName>
    <definedName name="○" localSheetId="2">#REF!</definedName>
    <definedName name="○" localSheetId="1">#REF!</definedName>
    <definedName name="○">#REF!</definedName>
    <definedName name="●" localSheetId="0">#REF!</definedName>
    <definedName name="●" localSheetId="2">#REF!</definedName>
    <definedName name="●" localSheetId="1">#REF!</definedName>
    <definedName name="●">#REF!</definedName>
    <definedName name="¹ß" localSheetId="0">#REF!</definedName>
    <definedName name="¹ß" localSheetId="2">#REF!</definedName>
    <definedName name="¹ß" localSheetId="1">#REF!</definedName>
    <definedName name="¹ß">#REF!</definedName>
    <definedName name="A" localSheetId="0">#REF!</definedName>
    <definedName name="A" localSheetId="2">#REF!</definedName>
    <definedName name="A" localSheetId="1">#REF!</definedName>
    <definedName name="A">#REF!</definedName>
    <definedName name="A?___R3_t" localSheetId="0">#REF!</definedName>
    <definedName name="A?___R3_t" localSheetId="2">#REF!</definedName>
    <definedName name="A?___R3_t" localSheetId="1">#REF!</definedName>
    <definedName name="A?___R3_t">#REF!</definedName>
    <definedName name="a_" localSheetId="0">#REF!</definedName>
    <definedName name="a_" localSheetId="2">#REF!</definedName>
    <definedName name="a_" localSheetId="1">#REF!</definedName>
    <definedName name="a_">#REF!</definedName>
    <definedName name="a123456789" localSheetId="0">#REF!</definedName>
    <definedName name="a123456789" localSheetId="2">#REF!</definedName>
    <definedName name="a123456789" localSheetId="1">#REF!</definedName>
    <definedName name="a123456789">#REF!</definedName>
    <definedName name="a123457689" localSheetId="0">#REF!</definedName>
    <definedName name="a123457689" localSheetId="2">#REF!</definedName>
    <definedName name="a123457689" localSheetId="1">#REF!</definedName>
    <definedName name="a123457689">#REF!</definedName>
    <definedName name="A6000000">#N/A</definedName>
    <definedName name="aa" localSheetId="0">[0]!_a1Z,[0]!_a2Z</definedName>
    <definedName name="aa" localSheetId="2">[0]!_a1Z,[0]!_a2Z</definedName>
    <definedName name="aa" localSheetId="1">[0]!_a1Z,[0]!_a2Z</definedName>
    <definedName name="aa">[0]!_a1Z,[0]!_a2Z</definedName>
    <definedName name="AAA" localSheetId="0">#REF!</definedName>
    <definedName name="AAA" localSheetId="2">#REF!</definedName>
    <definedName name="AAA" localSheetId="1">#REF!</definedName>
    <definedName name="AAA">#REF!</definedName>
    <definedName name="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 hidden="1">{#VALUE!,#N/A,TRUE,0}</definedName>
    <definedName name="Aaaaaa" localSheetId="0">#REF!</definedName>
    <definedName name="Aaaaaa" localSheetId="2">#REF!</definedName>
    <definedName name="Aaaaaa" localSheetId="1">#REF!</definedName>
    <definedName name="Aaaaaa">#REF!</definedName>
    <definedName name="AAAAAA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aaaaaaaaaa" hidden="1">{#N/A,#N/A,TRUE,"이사님";#N/A,#N/A,TRUE,"이사님"}</definedName>
    <definedName name="AAAAAAAA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 localSheetId="0">#REF!</definedName>
    <definedName name="AAB" localSheetId="2">#REF!</definedName>
    <definedName name="AAB" localSheetId="1">#REF!</definedName>
    <definedName name="AAB">#REF!</definedName>
    <definedName name="AABenchMarkValue" localSheetId="0">#REF!</definedName>
    <definedName name="AABenchMarkValue" localSheetId="2">#REF!</definedName>
    <definedName name="AABenchMarkValue" localSheetId="1">#REF!</definedName>
    <definedName name="AABenchMarkValue">#REF!</definedName>
    <definedName name="AAValues" localSheetId="0">#REF!</definedName>
    <definedName name="AAValues" localSheetId="2">#REF!</definedName>
    <definedName name="AAValues" localSheetId="1">#REF!</definedName>
    <definedName name="AAValues">#REF!</definedName>
    <definedName name="ABC" localSheetId="0">#REF!</definedName>
    <definedName name="ABC" localSheetId="2">#REF!</definedName>
    <definedName name="ABC" localSheetId="1">#REF!</definedName>
    <definedName name="ABC">#REF!</definedName>
    <definedName name="abcd" localSheetId="0">#REF!</definedName>
    <definedName name="abcd" localSheetId="2">#REF!</definedName>
    <definedName name="abcd" localSheetId="1">#REF!</definedName>
    <definedName name="abcd">#REF!</definedName>
    <definedName name="ABS" localSheetId="0">#REF!</definedName>
    <definedName name="ABS" localSheetId="2">#REF!</definedName>
    <definedName name="ABS" localSheetId="1">#REF!</definedName>
    <definedName name="ABS">#REF!</definedName>
    <definedName name="ACC" localSheetId="0">#REF!</definedName>
    <definedName name="ACC" localSheetId="2">#REF!</definedName>
    <definedName name="ACC" localSheetId="1">#REF!</definedName>
    <definedName name="ACC">#REF!</definedName>
    <definedName name="Acceleration_feel" localSheetId="0">#REF!</definedName>
    <definedName name="Acceleration_feel" localSheetId="2">#REF!</definedName>
    <definedName name="Acceleration_feel" localSheetId="1">#REF!</definedName>
    <definedName name="Acceleration_feel">#REF!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CON" hidden="1">{#N/A,#N/A,TRUE,"일정"}</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t" localSheetId="0">#REF!</definedName>
    <definedName name="act" localSheetId="2">#REF!</definedName>
    <definedName name="act" localSheetId="1">#REF!</definedName>
    <definedName name="act">#REF!</definedName>
    <definedName name="AE1148677" localSheetId="0">'[1]Жиззах янги раз'!#REF!</definedName>
    <definedName name="AE1148677" localSheetId="2">'[1]Жиззах янги раз'!#REF!</definedName>
    <definedName name="AE1148677" localSheetId="1">'[1]Жиззах янги раз'!#REF!</definedName>
    <definedName name="AE1148677">'[1]Жиззах янги раз'!#REF!</definedName>
    <definedName name="af" localSheetId="0" hidden="1">{#N/A,#N/A,FALSE,"BODY"}</definedName>
    <definedName name="af" localSheetId="2" hidden="1">{#N/A,#N/A,FALSE,"BODY"}</definedName>
    <definedName name="af" localSheetId="1" hidden="1">{#N/A,#N/A,FALSE,"BODY"}</definedName>
    <definedName name="af" hidden="1">{#N/A,#N/A,FALSE,"BODY"}</definedName>
    <definedName name="Air_Bag___Driver_Side" localSheetId="0">#REF!</definedName>
    <definedName name="Air_Bag___Driver_Side" localSheetId="2">#REF!</definedName>
    <definedName name="Air_Bag___Driver_Side" localSheetId="1">#REF!</definedName>
    <definedName name="Air_Bag___Driver_Side">#REF!</definedName>
    <definedName name="Air_Con___Manual" localSheetId="0">#REF!</definedName>
    <definedName name="Air_Con___Manual" localSheetId="2">#REF!</definedName>
    <definedName name="Air_Con___Manual" localSheetId="1">#REF!</definedName>
    <definedName name="Air_Con___Manual">#REF!</definedName>
    <definedName name="AKNO">#N/A</definedName>
    <definedName name="ALL" localSheetId="0">#REF!</definedName>
    <definedName name="ALL" localSheetId="2">#REF!</definedName>
    <definedName name="ALL" localSheetId="1">#REF!</definedName>
    <definedName name="ALL">#REF!</definedName>
    <definedName name="allll" localSheetId="0">TRUNC(([0]!oy-1)/3+1)</definedName>
    <definedName name="allll" localSheetId="2">TRUNC(([0]!oy-1)/3+1)</definedName>
    <definedName name="allll" localSheetId="1">TRUNC(([0]!oy-1)/3+1)</definedName>
    <definedName name="allll">TRUNC((oy-1)/3+1)</definedName>
    <definedName name="Alloy_Wheel" localSheetId="0">#REF!</definedName>
    <definedName name="Alloy_Wheel" localSheetId="2">#REF!</definedName>
    <definedName name="Alloy_Wheel" localSheetId="1">#REF!</definedName>
    <definedName name="Alloy_Wheel">#REF!</definedName>
    <definedName name="ALTSS" localSheetId="0">#REF!</definedName>
    <definedName name="ALTSS" localSheetId="2">#REF!</definedName>
    <definedName name="ALTSS" localSheetId="1">#REF!</definedName>
    <definedName name="ALTSS">#REF!</definedName>
    <definedName name="AP" localSheetId="0">#REF!</definedName>
    <definedName name="AP" localSheetId="2">#REF!</definedName>
    <definedName name="AP" localSheetId="1">#REF!</definedName>
    <definedName name="AP">#REF!</definedName>
    <definedName name="APFJ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z"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z"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z"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BB" localSheetId="0">#REF!</definedName>
    <definedName name="AS.BB" localSheetId="2">#REF!</definedName>
    <definedName name="AS.BB" localSheetId="1">#REF!</definedName>
    <definedName name="AS.BB">#REF!</definedName>
    <definedName name="ASD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KLDJGF" localSheetId="0">#REF!</definedName>
    <definedName name="ASKLDJGF" localSheetId="2">#REF!</definedName>
    <definedName name="ASKLDJGF" localSheetId="1">#REF!</definedName>
    <definedName name="ASKLDJGF">#REF!</definedName>
    <definedName name="assaf"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localSheetId="0" hidden="1">{#N/A,#N/A,FALSE,"인원";#N/A,#N/A,FALSE,"비용2";#N/A,#N/A,FALSE,"비용1";#N/A,#N/A,FALSE,"비용";#N/A,#N/A,FALSE,"보증2";#N/A,#N/A,FALSE,"보증1";#N/A,#N/A,FALSE,"보증";#N/A,#N/A,FALSE,"손익1";#N/A,#N/A,FALSE,"손익";#N/A,#N/A,FALSE,"부서별매출";#N/A,#N/A,FALSE,"매출"}</definedName>
    <definedName name="AT" localSheetId="2" hidden="1">{#N/A,#N/A,FALSE,"인원";#N/A,#N/A,FALSE,"비용2";#N/A,#N/A,FALSE,"비용1";#N/A,#N/A,FALSE,"비용";#N/A,#N/A,FALSE,"보증2";#N/A,#N/A,FALSE,"보증1";#N/A,#N/A,FALSE,"보증";#N/A,#N/A,FALSE,"손익1";#N/A,#N/A,FALSE,"손익";#N/A,#N/A,FALSE,"부서별매출";#N/A,#N/A,FALSE,"매출"}</definedName>
    <definedName name="AT" localSheetId="1" hidden="1">{#N/A,#N/A,FALSE,"인원";#N/A,#N/A,FALSE,"비용2";#N/A,#N/A,FALSE,"비용1";#N/A,#N/A,FALSE,"비용";#N/A,#N/A,FALSE,"보증2";#N/A,#N/A,FALSE,"보증1";#N/A,#N/A,FALSE,"보증";#N/A,#N/A,FALSE,"손익1";#N/A,#N/A,FALSE,"손익";#N/A,#N/A,FALSE,"부서별매출";#N/A,#N/A,FALSE,"매출"}</definedName>
    <definedName name="AT" hidden="1">{#N/A,#N/A,FALSE,"인원";#N/A,#N/A,FALSE,"비용2";#N/A,#N/A,FALSE,"비용1";#N/A,#N/A,FALSE,"비용";#N/A,#N/A,FALSE,"보증2";#N/A,#N/A,FALSE,"보증1";#N/A,#N/A,FALSE,"보증";#N/A,#N/A,FALSE,"손익1";#N/A,#N/A,FALSE,"손익";#N/A,#N/A,FALSE,"부서별매출";#N/A,#N/A,FALSE,"매출"}</definedName>
    <definedName name="ausdruck" localSheetId="0">#REF!</definedName>
    <definedName name="ausdruck" localSheetId="2">#REF!</definedName>
    <definedName name="ausdruck" localSheetId="1">#REF!</definedName>
    <definedName name="ausdruck">#REF!</definedName>
    <definedName name="ausdruck_detail" localSheetId="0">#REF!</definedName>
    <definedName name="ausdruck_detail" localSheetId="2">#REF!</definedName>
    <definedName name="ausdruck_detail" localSheetId="1">#REF!</definedName>
    <definedName name="ausdruck_detail">#REF!</definedName>
    <definedName name="Auto" localSheetId="0">#REF!</definedName>
    <definedName name="Auto" localSheetId="2">#REF!</definedName>
    <definedName name="Auto" localSheetId="1">#REF!</definedName>
    <definedName name="Auto">#REF!</definedName>
    <definedName name="awc" localSheetId="0">#REF!</definedName>
    <definedName name="awc" localSheetId="2">#REF!</definedName>
    <definedName name="awc" localSheetId="1">#REF!</definedName>
    <definedName name="awc">#REF!</definedName>
    <definedName name="az" localSheetId="0">#REF!</definedName>
    <definedName name="az" localSheetId="2">#REF!</definedName>
    <definedName name="az" localSheetId="1">#REF!</definedName>
    <definedName name="az">#REF!</definedName>
    <definedName name="b_" localSheetId="0">#REF!</definedName>
    <definedName name="b_" localSheetId="2">#REF!</definedName>
    <definedName name="b_" localSheetId="1">#REF!</definedName>
    <definedName name="b_">#REF!</definedName>
    <definedName name="b23RTDKDK" localSheetId="0">#REF!</definedName>
    <definedName name="b23RTDKDK" localSheetId="2">#REF!</definedName>
    <definedName name="b23RTDKDK" localSheetId="1">#REF!</definedName>
    <definedName name="b23RTDKDK">#REF!</definedName>
    <definedName name="BAC" localSheetId="0">#REF!</definedName>
    <definedName name="BAC" localSheetId="2">#REF!</definedName>
    <definedName name="BAC" localSheetId="1">#REF!</definedName>
    <definedName name="BAC">#REF!</definedName>
    <definedName name="BACKU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aht" localSheetId="0">#REF!</definedName>
    <definedName name="Baht" localSheetId="2">#REF!</definedName>
    <definedName name="Baht" localSheetId="1">#REF!</definedName>
    <definedName name="Baht">#REF!</definedName>
    <definedName name="BBB" localSheetId="0">#REF!</definedName>
    <definedName name="BBB" localSheetId="2">#REF!</definedName>
    <definedName name="BBB" localSheetId="1">#REF!</definedName>
    <definedName name="BBB">#REF!</definedName>
    <definedName name="BBBenchMarkValue" localSheetId="0">#REF!</definedName>
    <definedName name="BBBenchMarkValue" localSheetId="2">#REF!</definedName>
    <definedName name="BBBenchMarkValue" localSheetId="1">#REF!</definedName>
    <definedName name="BBBenchMarkValue">#REF!</definedName>
    <definedName name="BBValues" localSheetId="0">#REF!</definedName>
    <definedName name="BBValues" localSheetId="2">#REF!</definedName>
    <definedName name="BBValues" localSheetId="1">#REF!</definedName>
    <definedName name="BBValues">#REF!</definedName>
    <definedName name="bc" localSheetId="0">#REF!</definedName>
    <definedName name="bc" localSheetId="2">#REF!</definedName>
    <definedName name="bc" localSheetId="1">#REF!</definedName>
    <definedName name="bc">#REF!</definedName>
    <definedName name="b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enchmarkAdjustValue" localSheetId="0">#REF!</definedName>
    <definedName name="BenchmarkAdjustValue" localSheetId="2">#REF!</definedName>
    <definedName name="BenchmarkAdjustValue" localSheetId="1">#REF!</definedName>
    <definedName name="BenchmarkAdjustValue">#REF!</definedName>
    <definedName name="BI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LOCK" localSheetId="0">#REF!</definedName>
    <definedName name="BLOCK" localSheetId="2">#REF!</definedName>
    <definedName name="BLOCK" localSheetId="1">#REF!</definedName>
    <definedName name="BLOCK">#REF!</definedName>
    <definedName name="bn">#N/A</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M">[0]!BOM</definedName>
    <definedName name="B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PU" localSheetId="0">#REF!,#REF!</definedName>
    <definedName name="BPU" localSheetId="2">#REF!,#REF!</definedName>
    <definedName name="BPU" localSheetId="1">#REF!,#REF!</definedName>
    <definedName name="BPU">#REF!,#REF!</definedName>
    <definedName name="BRKT_ASST" localSheetId="0">#REF!</definedName>
    <definedName name="BRKT_ASST" localSheetId="2">#REF!</definedName>
    <definedName name="BRKT_ASST" localSheetId="1">#REF!</definedName>
    <definedName name="BRKT_ASST">#REF!</definedName>
    <definedName name="brougham" localSheetId="0">#REF!</definedName>
    <definedName name="brougham" localSheetId="2">#REF!</definedName>
    <definedName name="brougham" localSheetId="1">#REF!</definedName>
    <definedName name="brougham">#REF!</definedName>
    <definedName name="bRTDKDK" localSheetId="0">#REF!</definedName>
    <definedName name="bRTDKDK" localSheetId="2">#REF!</definedName>
    <definedName name="bRTDKDK" localSheetId="1">#REF!</definedName>
    <definedName name="bRTDKDK">#REF!</definedName>
    <definedName name="Button_4">"прогноз_доходов_2005_помесяц__уд_вес_помесячный_Таблица"</definedName>
    <definedName name="BUTTON_N" localSheetId="0">#REF!</definedName>
    <definedName name="BUTTON_N" localSheetId="2">#REF!</definedName>
    <definedName name="BUTTON_N" localSheetId="1">#REF!</definedName>
    <definedName name="BUTTON_N">#REF!</definedName>
    <definedName name="BUTTON_T" localSheetId="0">#REF!</definedName>
    <definedName name="BUTTON_T" localSheetId="2">#REF!</definedName>
    <definedName name="BUTTON_T" localSheetId="1">#REF!</definedName>
    <definedName name="BUTTON_T">#REF!</definedName>
    <definedName name="bvhk" localSheetId="0">#REF!,#REF!,#REF!</definedName>
    <definedName name="bvhk" localSheetId="2">#REF!,#REF!,#REF!</definedName>
    <definedName name="bvhk" localSheetId="1">#REF!,#REF!,#REF!</definedName>
    <definedName name="bvhk">#REF!,#REF!,#REF!</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с37" localSheetId="0">#REF!</definedName>
    <definedName name="Bс37" localSheetId="2">#REF!</definedName>
    <definedName name="Bс37" localSheetId="1">#REF!</definedName>
    <definedName name="Bс37">#REF!</definedName>
    <definedName name="can" localSheetId="0">#REF!</definedName>
    <definedName name="can" localSheetId="2">#REF!</definedName>
    <definedName name="can" localSheetId="1">#REF!</definedName>
    <definedName name="can">#REF!</definedName>
    <definedName name="CAPA" localSheetId="0" hidden="1">{#N/A,#N/A,FALSE,"인원";#N/A,#N/A,FALSE,"비용2";#N/A,#N/A,FALSE,"비용1";#N/A,#N/A,FALSE,"비용";#N/A,#N/A,FALSE,"보증2";#N/A,#N/A,FALSE,"보증1";#N/A,#N/A,FALSE,"보증";#N/A,#N/A,FALSE,"손익1";#N/A,#N/A,FALSE,"손익";#N/A,#N/A,FALSE,"부서별매출";#N/A,#N/A,FALSE,"매출"}</definedName>
    <definedName name="CAPA" localSheetId="2" hidden="1">{#N/A,#N/A,FALSE,"인원";#N/A,#N/A,FALSE,"비용2";#N/A,#N/A,FALSE,"비용1";#N/A,#N/A,FALSE,"비용";#N/A,#N/A,FALSE,"보증2";#N/A,#N/A,FALSE,"보증1";#N/A,#N/A,FALSE,"보증";#N/A,#N/A,FALSE,"손익1";#N/A,#N/A,FALSE,"손익";#N/A,#N/A,FALSE,"부서별매출";#N/A,#N/A,FALSE,"매출"}</definedName>
    <definedName name="CAPA" localSheetId="1" hidden="1">{#N/A,#N/A,FALSE,"인원";#N/A,#N/A,FALSE,"비용2";#N/A,#N/A,FALSE,"비용1";#N/A,#N/A,FALSE,"비용";#N/A,#N/A,FALSE,"보증2";#N/A,#N/A,FALSE,"보증1";#N/A,#N/A,FALSE,"보증";#N/A,#N/A,FALSE,"손익1";#N/A,#N/A,FALSE,"손익";#N/A,#N/A,FALSE,"부서별매출";#N/A,#N/A,FALSE,"매출"}</definedName>
    <definedName name="CAPA" hidden="1">{#N/A,#N/A,FALSE,"인원";#N/A,#N/A,FALSE,"비용2";#N/A,#N/A,FALSE,"비용1";#N/A,#N/A,FALSE,"비용";#N/A,#N/A,FALSE,"보증2";#N/A,#N/A,FALSE,"보증1";#N/A,#N/A,FALSE,"보증";#N/A,#N/A,FALSE,"손익1";#N/A,#N/A,FALSE,"손익";#N/A,#N/A,FALSE,"부서별매출";#N/A,#N/A,FALSE,"매출"}</definedName>
    <definedName name="CAPAX" hidden="1">{#N/A,#N/A,FALSE,"인원";#N/A,#N/A,FALSE,"비용2";#N/A,#N/A,FALSE,"비용1";#N/A,#N/A,FALSE,"비용";#N/A,#N/A,FALSE,"보증2";#N/A,#N/A,FALSE,"보증1";#N/A,#N/A,FALSE,"보증";#N/A,#N/A,FALSE,"손익1";#N/A,#N/A,FALSE,"손익";#N/A,#N/A,FALSE,"부서별매출";#N/A,#N/A,FALSE,"매출"}</definedName>
    <definedName name="capex" localSheetId="0">#REF!</definedName>
    <definedName name="capex" localSheetId="2">#REF!</definedName>
    <definedName name="capex" localSheetId="1">#REF!</definedName>
    <definedName name="capex">#REF!</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bvx" localSheetId="0">#REF!</definedName>
    <definedName name="cbvx" localSheetId="2">#REF!</definedName>
    <definedName name="cbvx" localSheetId="1">#REF!</definedName>
    <definedName name="cbvx">#REF!</definedName>
    <definedName name="CC.QQ" localSheetId="0">#REF!</definedName>
    <definedName name="CC.QQ" localSheetId="2">#REF!</definedName>
    <definedName name="CC.QQ" localSheetId="1">#REF!</definedName>
    <definedName name="CC.QQ">#REF!</definedName>
    <definedName name="CCC" localSheetId="0">#REF!</definedName>
    <definedName name="CCC" localSheetId="2">#REF!</definedName>
    <definedName name="CCC" localSheetId="1">#REF!</definedName>
    <definedName name="CCC">#REF!</definedName>
    <definedName name="CDE" hidden="1">{#N/A,#N/A,TRUE,"일정"}</definedName>
    <definedName name="cdhbkjbkjnkjnlmmn" hidden="1">{#N/A,#N/A,TRUE,"일정"}</definedName>
    <definedName name="Central_Locking" localSheetId="0">#REF!</definedName>
    <definedName name="Central_Locking" localSheetId="2">#REF!</definedName>
    <definedName name="Central_Locking" localSheetId="1">#REF!</definedName>
    <definedName name="Central_Locking">#REF!</definedName>
    <definedName name="ch" localSheetId="0">TRUNC(([0]!oy-1)/3+1)</definedName>
    <definedName name="ch" localSheetId="2">TRUNC(([0]!oy-1)/3+1)</definedName>
    <definedName name="ch" localSheetId="1">TRUNC(([0]!oy-1)/3+1)</definedName>
    <definedName name="ch">TRUNC((oy-1)/3+1)</definedName>
    <definedName name="cho" localSheetId="0" hidden="1">{"'Monthly 1997'!$A$3:$S$89"}</definedName>
    <definedName name="cho" localSheetId="2" hidden="1">{"'Monthly 1997'!$A$3:$S$89"}</definedName>
    <definedName name="cho" localSheetId="1" hidden="1">{"'Monthly 1997'!$A$3:$S$89"}</definedName>
    <definedName name="cho" hidden="1">{"'Monthly 1997'!$A$3:$S$89"}</definedName>
    <definedName name="cmndBase" localSheetId="0">#REF!</definedName>
    <definedName name="cmndBase" localSheetId="2">#REF!</definedName>
    <definedName name="cmndBase" localSheetId="1">#REF!</definedName>
    <definedName name="cmndBase">#REF!</definedName>
    <definedName name="cmndDayMonthTo" localSheetId="0">#REF!</definedName>
    <definedName name="cmndDayMonthTo" localSheetId="2">#REF!</definedName>
    <definedName name="cmndDayMonthTo" localSheetId="1">#REF!</definedName>
    <definedName name="cmndDayMonthTo">#REF!</definedName>
    <definedName name="cmndDays" localSheetId="0">#REF!</definedName>
    <definedName name="cmndDays" localSheetId="2">#REF!</definedName>
    <definedName name="cmndDays" localSheetId="1">#REF!</definedName>
    <definedName name="cmndDays">#REF!</definedName>
    <definedName name="cmndDocNum" localSheetId="0">#REF!</definedName>
    <definedName name="cmndDocNum" localSheetId="2">#REF!</definedName>
    <definedName name="cmndDocNum" localSheetId="1">#REF!</definedName>
    <definedName name="cmndDocNum">#REF!</definedName>
    <definedName name="cmndDocSer" localSheetId="0">#REF!</definedName>
    <definedName name="cmndDocSer" localSheetId="2">#REF!</definedName>
    <definedName name="cmndDocSer" localSheetId="1">#REF!</definedName>
    <definedName name="cmndDocSer">#REF!</definedName>
    <definedName name="cmndFIO" localSheetId="0">#REF!</definedName>
    <definedName name="cmndFIO" localSheetId="2">#REF!</definedName>
    <definedName name="cmndFIO" localSheetId="1">#REF!</definedName>
    <definedName name="cmndFIO">#REF!</definedName>
    <definedName name="cmndOrdDay" localSheetId="0">#REF!</definedName>
    <definedName name="cmndOrdDay" localSheetId="2">#REF!</definedName>
    <definedName name="cmndOrdDay" localSheetId="1">#REF!</definedName>
    <definedName name="cmndOrdDay">#REF!</definedName>
    <definedName name="cmndOrdMonth" localSheetId="0">#REF!</definedName>
    <definedName name="cmndOrdMonth" localSheetId="2">#REF!</definedName>
    <definedName name="cmndOrdMonth" localSheetId="1">#REF!</definedName>
    <definedName name="cmndOrdMonth">#REF!</definedName>
    <definedName name="cmndOrdNum" localSheetId="0">#REF!</definedName>
    <definedName name="cmndOrdNum" localSheetId="2">#REF!</definedName>
    <definedName name="cmndOrdNum" localSheetId="1">#REF!</definedName>
    <definedName name="cmndOrdNum">#REF!</definedName>
    <definedName name="cmndOrdYear" localSheetId="0">#REF!</definedName>
    <definedName name="cmndOrdYear" localSheetId="2">#REF!</definedName>
    <definedName name="cmndOrdYear" localSheetId="1">#REF!</definedName>
    <definedName name="cmndOrdYear">#REF!</definedName>
    <definedName name="cmndPoint" localSheetId="0">#REF!</definedName>
    <definedName name="cmndPoint" localSheetId="2">#REF!</definedName>
    <definedName name="cmndPoint" localSheetId="1">#REF!</definedName>
    <definedName name="cmndPoint">#REF!</definedName>
    <definedName name="cmndPoint1" localSheetId="0">#REF!</definedName>
    <definedName name="cmndPoint1" localSheetId="2">#REF!</definedName>
    <definedName name="cmndPoint1" localSheetId="1">#REF!</definedName>
    <definedName name="cmndPoint1">#REF!</definedName>
    <definedName name="cmndPos" localSheetId="0">#REF!</definedName>
    <definedName name="cmndPos" localSheetId="2">#REF!</definedName>
    <definedName name="cmndPos" localSheetId="1">#REF!</definedName>
    <definedName name="cmndPos">#REF!</definedName>
    <definedName name="cmndYearTo" localSheetId="0">#REF!</definedName>
    <definedName name="cmndYearTo" localSheetId="2">#REF!</definedName>
    <definedName name="cmndYearTo" localSheetId="1">#REF!</definedName>
    <definedName name="cmndYearTo">#REF!</definedName>
    <definedName name="cntAddition" localSheetId="0">#REF!</definedName>
    <definedName name="cntAddition" localSheetId="2">#REF!</definedName>
    <definedName name="cntAddition" localSheetId="1">#REF!</definedName>
    <definedName name="cntAddition">#REF!</definedName>
    <definedName name="cntDay" localSheetId="0">#REF!</definedName>
    <definedName name="cntDay" localSheetId="2">#REF!</definedName>
    <definedName name="cntDay" localSheetId="1">#REF!</definedName>
    <definedName name="cntDay">#REF!</definedName>
    <definedName name="cntMonth" localSheetId="0">#REF!</definedName>
    <definedName name="cntMonth" localSheetId="2">#REF!</definedName>
    <definedName name="cntMonth" localSheetId="1">#REF!</definedName>
    <definedName name="cntMonth">#REF!</definedName>
    <definedName name="cntName" localSheetId="0">#REF!</definedName>
    <definedName name="cntName" localSheetId="2">#REF!</definedName>
    <definedName name="cntName" localSheetId="1">#REF!</definedName>
    <definedName name="cntName">#REF!</definedName>
    <definedName name="cntNumber" localSheetId="0">#REF!</definedName>
    <definedName name="cntNumber" localSheetId="2">#REF!</definedName>
    <definedName name="cntNumber" localSheetId="1">#REF!</definedName>
    <definedName name="cntNumber">#REF!</definedName>
    <definedName name="cntPayer" localSheetId="0">#REF!</definedName>
    <definedName name="cntPayer" localSheetId="2">#REF!</definedName>
    <definedName name="cntPayer" localSheetId="1">#REF!</definedName>
    <definedName name="cntPayer">#REF!</definedName>
    <definedName name="cntPayer1" localSheetId="0">#REF!</definedName>
    <definedName name="cntPayer1" localSheetId="2">#REF!</definedName>
    <definedName name="cntPayer1" localSheetId="1">#REF!</definedName>
    <definedName name="cntPayer1">#REF!</definedName>
    <definedName name="cntPayerAddr1" localSheetId="0">#REF!</definedName>
    <definedName name="cntPayerAddr1" localSheetId="2">#REF!</definedName>
    <definedName name="cntPayerAddr1" localSheetId="1">#REF!</definedName>
    <definedName name="cntPayerAddr1">#REF!</definedName>
    <definedName name="cntPayerAddr2" localSheetId="0">#REF!</definedName>
    <definedName name="cntPayerAddr2" localSheetId="2">#REF!</definedName>
    <definedName name="cntPayerAddr2" localSheetId="1">#REF!</definedName>
    <definedName name="cntPayerAddr2">#REF!</definedName>
    <definedName name="cntPayerBank1" localSheetId="0">#REF!</definedName>
    <definedName name="cntPayerBank1" localSheetId="2">#REF!</definedName>
    <definedName name="cntPayerBank1" localSheetId="1">#REF!</definedName>
    <definedName name="cntPayerBank1">#REF!</definedName>
    <definedName name="cntPayerBank2" localSheetId="0">#REF!</definedName>
    <definedName name="cntPayerBank2" localSheetId="2">#REF!</definedName>
    <definedName name="cntPayerBank2" localSheetId="1">#REF!</definedName>
    <definedName name="cntPayerBank2">#REF!</definedName>
    <definedName name="cntPayerBank3" localSheetId="0">#REF!</definedName>
    <definedName name="cntPayerBank3" localSheetId="2">#REF!</definedName>
    <definedName name="cntPayerBank3" localSheetId="1">#REF!</definedName>
    <definedName name="cntPayerBank3">#REF!</definedName>
    <definedName name="cntPayerCount" localSheetId="0">#REF!</definedName>
    <definedName name="cntPayerCount" localSheetId="2">#REF!</definedName>
    <definedName name="cntPayerCount" localSheetId="1">#REF!</definedName>
    <definedName name="cntPayerCount">#REF!</definedName>
    <definedName name="cntPayerCountCor" localSheetId="0">#REF!</definedName>
    <definedName name="cntPayerCountCor" localSheetId="2">#REF!</definedName>
    <definedName name="cntPayerCountCor" localSheetId="1">#REF!</definedName>
    <definedName name="cntPayerCountCor">#REF!</definedName>
    <definedName name="cntPriceC" localSheetId="0">#REF!</definedName>
    <definedName name="cntPriceC" localSheetId="2">#REF!</definedName>
    <definedName name="cntPriceC" localSheetId="1">#REF!</definedName>
    <definedName name="cntPriceC">#REF!</definedName>
    <definedName name="cntPriceR" localSheetId="0">#REF!</definedName>
    <definedName name="cntPriceR" localSheetId="2">#REF!</definedName>
    <definedName name="cntPriceR" localSheetId="1">#REF!</definedName>
    <definedName name="cntPriceR">#REF!</definedName>
    <definedName name="cntQnt" localSheetId="0">#REF!</definedName>
    <definedName name="cntQnt" localSheetId="2">#REF!</definedName>
    <definedName name="cntQnt" localSheetId="1">#REF!</definedName>
    <definedName name="cntQnt">#REF!</definedName>
    <definedName name="CNTR">#N/A</definedName>
    <definedName name="cntSumC" localSheetId="0">#REF!</definedName>
    <definedName name="cntSumC" localSheetId="2">#REF!</definedName>
    <definedName name="cntSumC" localSheetId="1">#REF!</definedName>
    <definedName name="cntSumC">#REF!</definedName>
    <definedName name="cntSumR" localSheetId="0">#REF!</definedName>
    <definedName name="cntSumR" localSheetId="2">#REF!</definedName>
    <definedName name="cntSumR" localSheetId="1">#REF!</definedName>
    <definedName name="cntSumR">#REF!</definedName>
    <definedName name="cntSuppAddr1" localSheetId="0">#REF!</definedName>
    <definedName name="cntSuppAddr1" localSheetId="2">#REF!</definedName>
    <definedName name="cntSuppAddr1" localSheetId="1">#REF!</definedName>
    <definedName name="cntSuppAddr1">#REF!</definedName>
    <definedName name="cntSuppAddr2" localSheetId="0">#REF!</definedName>
    <definedName name="cntSuppAddr2" localSheetId="2">#REF!</definedName>
    <definedName name="cntSuppAddr2" localSheetId="1">#REF!</definedName>
    <definedName name="cntSuppAddr2">#REF!</definedName>
    <definedName name="cntSuppBank" localSheetId="0">#REF!</definedName>
    <definedName name="cntSuppBank" localSheetId="2">#REF!</definedName>
    <definedName name="cntSuppBank" localSheetId="1">#REF!</definedName>
    <definedName name="cntSuppBank">#REF!</definedName>
    <definedName name="cntSuppCount" localSheetId="0">#REF!</definedName>
    <definedName name="cntSuppCount" localSheetId="2">#REF!</definedName>
    <definedName name="cntSuppCount" localSheetId="1">#REF!</definedName>
    <definedName name="cntSuppCount">#REF!</definedName>
    <definedName name="cntSuppCountCor" localSheetId="0">#REF!</definedName>
    <definedName name="cntSuppCountCor" localSheetId="2">#REF!</definedName>
    <definedName name="cntSuppCountCor" localSheetId="1">#REF!</definedName>
    <definedName name="cntSuppCountCor">#REF!</definedName>
    <definedName name="cntSupplier" localSheetId="0">#REF!</definedName>
    <definedName name="cntSupplier" localSheetId="2">#REF!</definedName>
    <definedName name="cntSupplier" localSheetId="1">#REF!</definedName>
    <definedName name="cntSupplier">#REF!</definedName>
    <definedName name="cntSuppMFO1" localSheetId="0">#REF!</definedName>
    <definedName name="cntSuppMFO1" localSheetId="2">#REF!</definedName>
    <definedName name="cntSuppMFO1" localSheetId="1">#REF!</definedName>
    <definedName name="cntSuppMFO1">#REF!</definedName>
    <definedName name="cntSuppMFO2" localSheetId="0">#REF!</definedName>
    <definedName name="cntSuppMFO2" localSheetId="2">#REF!</definedName>
    <definedName name="cntSuppMFO2" localSheetId="1">#REF!</definedName>
    <definedName name="cntSuppMFO2">#REF!</definedName>
    <definedName name="cntSuppTlf" localSheetId="0">#REF!</definedName>
    <definedName name="cntSuppTlf" localSheetId="2">#REF!</definedName>
    <definedName name="cntSuppTlf" localSheetId="1">#REF!</definedName>
    <definedName name="cntSuppTlf">#REF!</definedName>
    <definedName name="cntUnit" localSheetId="0">#REF!</definedName>
    <definedName name="cntUnit" localSheetId="2">#REF!</definedName>
    <definedName name="cntUnit" localSheetId="1">#REF!</definedName>
    <definedName name="cntUnit">#REF!</definedName>
    <definedName name="cntYear" localSheetId="0">#REF!</definedName>
    <definedName name="cntYear" localSheetId="2">#REF!</definedName>
    <definedName name="cntYear" localSheetId="1">#REF!</definedName>
    <definedName name="cntYear">#REF!</definedName>
    <definedName name="CODE" localSheetId="0">#REF!</definedName>
    <definedName name="CODE" localSheetId="2">#REF!</definedName>
    <definedName name="CODE" localSheetId="1">#REF!</definedName>
    <definedName name="CODE">#REF!</definedName>
    <definedName name="Condition" localSheetId="0">#REF!</definedName>
    <definedName name="Condition" localSheetId="2">#REF!</definedName>
    <definedName name="Condition" localSheetId="1">#REF!</definedName>
    <definedName name="Condition">#REF!</definedName>
    <definedName name="CO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TE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ert" localSheetId="0">#REF!</definedName>
    <definedName name="convert" localSheetId="2">#REF!</definedName>
    <definedName name="convert" localSheetId="1">#REF!</definedName>
    <definedName name="convert">#REF!</definedName>
    <definedName name="C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st" localSheetId="0">#REF!</definedName>
    <definedName name="Cost" localSheetId="2">#REF!</definedName>
    <definedName name="Cost" localSheetId="1">#REF!</definedName>
    <definedName name="Cost">#REF!</definedName>
    <definedName name="cost_incr" localSheetId="0">#REF!</definedName>
    <definedName name="cost_incr" localSheetId="2">#REF!</definedName>
    <definedName name="cost_incr" localSheetId="1">#REF!</definedName>
    <definedName name="cost_incr">#REF!</definedName>
    <definedName name="cost_incr_others" localSheetId="0">#REF!</definedName>
    <definedName name="cost_incr_others" localSheetId="2">#REF!</definedName>
    <definedName name="cost_incr_others" localSheetId="1">#REF!</definedName>
    <definedName name="cost_incr_others">#REF!</definedName>
    <definedName name="COSTCNTR">#N/A</definedName>
    <definedName name="Criteria_MI" localSheetId="0">#REF!</definedName>
    <definedName name="Criteria_MI" localSheetId="2">#REF!</definedName>
    <definedName name="Criteria_MI" localSheetId="1">#REF!</definedName>
    <definedName name="Criteria_MI">#REF!</definedName>
    <definedName name="Ctr" localSheetId="0">#REF!</definedName>
    <definedName name="Ctr" localSheetId="2">#REF!</definedName>
    <definedName name="Ctr" localSheetId="1">#REF!</definedName>
    <definedName name="Ctr">#REF!</definedName>
    <definedName name="CURR">#N/A</definedName>
    <definedName name="customs" localSheetId="0">#REF!</definedName>
    <definedName name="customs" localSheetId="2">#REF!</definedName>
    <definedName name="customs" localSheetId="1">#REF!</definedName>
    <definedName name="customs">#REF!</definedName>
    <definedName name="CVBX" localSheetId="0">#REF!</definedName>
    <definedName name="CVBX" localSheetId="2">#REF!</definedName>
    <definedName name="CVBX" localSheetId="1">#REF!</definedName>
    <definedName name="CVBX">#REF!</definedName>
    <definedName name="cxzczxcasdasd" hidden="1">{#N/A,#N/A,TRUE,"일정"}</definedName>
    <definedName name="d" localSheetId="0">#REF!</definedName>
    <definedName name="d" localSheetId="2">#REF!</definedName>
    <definedName name="d" localSheetId="1">#REF!</definedName>
    <definedName name="d">#REF!</definedName>
    <definedName name="d_" localSheetId="0">#REF!</definedName>
    <definedName name="d_" localSheetId="2">#REF!</definedName>
    <definedName name="d_" localSheetId="1">#REF!</definedName>
    <definedName name="d_">#REF!</definedName>
    <definedName name="dac" localSheetId="0">[0]!_a1Z,[0]!_a2Z</definedName>
    <definedName name="dac" localSheetId="2">[0]!_a1Z,[0]!_a2Z</definedName>
    <definedName name="dac" localSheetId="1">[0]!_a1Z,[0]!_a2Z</definedName>
    <definedName name="dac">[0]!_a1Z,[0]!_a2Z</definedName>
    <definedName name="Daewoo" localSheetId="0">#REF!</definedName>
    <definedName name="Daewoo" localSheetId="2">#REF!</definedName>
    <definedName name="Daewoo" localSheetId="1">#REF!</definedName>
    <definedName name="Daewoo">#REF!</definedName>
    <definedName name="dalcielo" localSheetId="0">#REF!,#REF!,#REF!,#REF!,#REF!,#REF!,#REF!</definedName>
    <definedName name="dalcielo" localSheetId="2">#REF!,#REF!,#REF!,#REF!,#REF!,#REF!,#REF!</definedName>
    <definedName name="dalcielo" localSheetId="1">#REF!,#REF!,#REF!,#REF!,#REF!,#REF!,#REF!</definedName>
    <definedName name="dalcielo">#REF!,#REF!,#REF!,#REF!,#REF!,#REF!,#REF!</definedName>
    <definedName name="dallanos" localSheetId="0">#REF!,#REF!,#REF!,#REF!,#REF!,#REF!,#REF!</definedName>
    <definedName name="dallanos" localSheetId="2">#REF!,#REF!,#REF!,#REF!,#REF!,#REF!,#REF!</definedName>
    <definedName name="dallanos" localSheetId="1">#REF!,#REF!,#REF!,#REF!,#REF!,#REF!,#REF!</definedName>
    <definedName name="dallanos">#REF!,#REF!,#REF!,#REF!,#REF!,#REF!,#REF!</definedName>
    <definedName name="dalleganza" localSheetId="0">#REF!,#REF!,#REF!,#REF!,#REF!,#REF!,#REF!</definedName>
    <definedName name="dalleganza" localSheetId="2">#REF!,#REF!,#REF!,#REF!,#REF!,#REF!,#REF!</definedName>
    <definedName name="dalleganza" localSheetId="1">#REF!,#REF!,#REF!,#REF!,#REF!,#REF!,#REF!</definedName>
    <definedName name="dalleganza">#REF!,#REF!,#REF!,#REF!,#REF!,#REF!,#REF!</definedName>
    <definedName name="dalnubira" localSheetId="0">#REF!,#REF!,#REF!,#REF!,#REF!,#REF!,#REF!</definedName>
    <definedName name="dalnubira" localSheetId="2">#REF!,#REF!,#REF!,#REF!,#REF!,#REF!,#REF!</definedName>
    <definedName name="dalnubira" localSheetId="1">#REF!,#REF!,#REF!,#REF!,#REF!,#REF!,#REF!</definedName>
    <definedName name="dalnubira">#REF!,#REF!,#REF!,#REF!,#REF!,#REF!,#REF!</definedName>
    <definedName name="dalsung" localSheetId="0">#REF!,#REF!,#REF!,#REF!,#REF!,#REF!</definedName>
    <definedName name="dalsung" localSheetId="2">#REF!,#REF!,#REF!,#REF!,#REF!,#REF!</definedName>
    <definedName name="dalsung" localSheetId="1">#REF!,#REF!,#REF!,#REF!,#REF!,#REF!</definedName>
    <definedName name="dalsung">#REF!,#REF!,#REF!,#REF!,#REF!,#REF!</definedName>
    <definedName name="daltacuma" localSheetId="0">#REF!,#REF!,#REF!,#REF!,#REF!,#REF!,#REF!</definedName>
    <definedName name="daltacuma" localSheetId="2">#REF!,#REF!,#REF!,#REF!,#REF!,#REF!,#REF!</definedName>
    <definedName name="daltacuma" localSheetId="1">#REF!,#REF!,#REF!,#REF!,#REF!,#REF!,#REF!</definedName>
    <definedName name="daltacuma">#REF!,#REF!,#REF!,#REF!,#REF!,#REF!,#REF!</definedName>
    <definedName name="DATA" localSheetId="0">#REF!</definedName>
    <definedName name="DATA" localSheetId="2">#REF!</definedName>
    <definedName name="DATA" localSheetId="1">#REF!</definedName>
    <definedName name="DATA">#REF!</definedName>
    <definedName name="Data_VDS" localSheetId="0">#REF!</definedName>
    <definedName name="Data_VDS" localSheetId="2">#REF!</definedName>
    <definedName name="Data_VDS" localSheetId="1">#REF!</definedName>
    <definedName name="Data_VDS">#REF!</definedName>
    <definedName name="DATA1">#N/A</definedName>
    <definedName name="DATA2">#N/A</definedName>
    <definedName name="DATA3" localSheetId="0">#REF!</definedName>
    <definedName name="DATA3" localSheetId="2">#REF!</definedName>
    <definedName name="DATA3" localSheetId="1">#REF!</definedName>
    <definedName name="DATA3">#REF!</definedName>
    <definedName name="DATA4" localSheetId="0">#REF!</definedName>
    <definedName name="DATA4" localSheetId="2">#REF!</definedName>
    <definedName name="DATA4" localSheetId="1">#REF!</definedName>
    <definedName name="DATA4">#REF!</definedName>
    <definedName name="Database_MI" localSheetId="0">#REF!</definedName>
    <definedName name="Database_MI" localSheetId="2">#REF!</definedName>
    <definedName name="Database_MI" localSheetId="1">#REF!</definedName>
    <definedName name="Database_MI">#REF!</definedName>
    <definedName name="DATABASE1" localSheetId="0">#REF!</definedName>
    <definedName name="DATABASE1" localSheetId="2">#REF!</definedName>
    <definedName name="DATABASE1" localSheetId="1">#REF!</definedName>
    <definedName name="DATABASE1">#REF!</definedName>
    <definedName name="DATABASE3" localSheetId="0">#REF!</definedName>
    <definedName name="DATABASE3" localSheetId="2">#REF!</definedName>
    <definedName name="DATABASE3" localSheetId="1">#REF!</definedName>
    <definedName name="DATABASE3">#REF!</definedName>
    <definedName name="database4" localSheetId="0">#REF!</definedName>
    <definedName name="database4" localSheetId="2">#REF!</definedName>
    <definedName name="database4" localSheetId="1">#REF!</definedName>
    <definedName name="database4">#REF!</definedName>
    <definedName name="DATA변환">[0]!DATA변환</definedName>
    <definedName name="DCID">#N/A</definedName>
    <definedName name="ddd" localSheetId="0" hidden="1">{#N/A,#N/A,TRUE,"일정"}</definedName>
    <definedName name="ddd" localSheetId="2" hidden="1">{#N/A,#N/A,TRUE,"일정"}</definedName>
    <definedName name="ddd" localSheetId="1" hidden="1">{#N/A,#N/A,TRUE,"일정"}</definedName>
    <definedName name="ddd" hidden="1">{#N/A,#N/A,TRUE,"일정"}</definedName>
    <definedName name="dddddd" localSheetId="0">TRUNC(([0]!oy-1)/3+1)</definedName>
    <definedName name="dddddd" localSheetId="2">TRUNC(([0]!oy-1)/3+1)</definedName>
    <definedName name="dddddd" localSheetId="1">TRUNC(([0]!oy-1)/3+1)</definedName>
    <definedName name="dddddd">TRUNC((oy-1)/3+1)</definedName>
    <definedName name="dddddd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 localSheetId="0">#REF!</definedName>
    <definedName name="DDE" localSheetId="2">#REF!</definedName>
    <definedName name="DDE" localSheetId="1">#REF!</definedName>
    <definedName name="DDE">#REF!</definedName>
    <definedName name="DEL" localSheetId="0">#REF!</definedName>
    <definedName name="DEL" localSheetId="2">#REF!</definedName>
    <definedName name="DEL" localSheetId="1">#REF!</definedName>
    <definedName name="DEL">#REF!</definedName>
    <definedName name="DELL" localSheetId="0">#REF!</definedName>
    <definedName name="DELL" localSheetId="2">#REF!</definedName>
    <definedName name="DELL" localSheetId="1">#REF!</definedName>
    <definedName name="DELL">#REF!</definedName>
    <definedName name="DEPT" localSheetId="0">#REF!</definedName>
    <definedName name="DEPT" localSheetId="2">#REF!</definedName>
    <definedName name="DEPT" localSheetId="1">#REF!</definedName>
    <definedName name="DEPT">#REF!</definedName>
    <definedName name="DESCRIP">#N/A</definedName>
    <definedName name="DF" localSheetId="0">свод!DF</definedName>
    <definedName name="DF" localSheetId="2">'СВОД 2023 12 ой (2)'!DF</definedName>
    <definedName name="DF" localSheetId="1">'СВОД 2024 янв-декабр (упр)'!DF</definedName>
    <definedName name="DF">свод!DF</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FT" localSheetId="0">#REF!,#REF!,#REF!,#REF!,#REF!,#REF!,#REF!</definedName>
    <definedName name="DFT" localSheetId="2">#REF!,#REF!,#REF!,#REF!,#REF!,#REF!,#REF!</definedName>
    <definedName name="DFT" localSheetId="1">#REF!,#REF!,#REF!,#REF!,#REF!,#REF!,#REF!</definedName>
    <definedName name="DFT">#REF!,#REF!,#REF!,#REF!,#REF!,#REF!,#REF!</definedName>
    <definedName name="dg" localSheetId="0">#REF!</definedName>
    <definedName name="dg" localSheetId="2">#REF!</definedName>
    <definedName name="dg" localSheetId="1">#REF!</definedName>
    <definedName name="dg">#REF!</definedName>
    <definedName name="DHF" localSheetId="0">#REF!</definedName>
    <definedName name="DHF" localSheetId="2">#REF!</definedName>
    <definedName name="DHF" localSheetId="1">#REF!</definedName>
    <definedName name="DHF">#REF!</definedName>
    <definedName name="DHFH" localSheetId="0">#REF!</definedName>
    <definedName name="DHFH" localSheetId="2">#REF!</definedName>
    <definedName name="DHFH" localSheetId="1">#REF!</definedName>
    <definedName name="DHFH">#REF!</definedName>
    <definedName name="dhfjds" localSheetId="0">#REF!</definedName>
    <definedName name="dhfjds" localSheetId="2">#REF!</definedName>
    <definedName name="dhfjds" localSheetId="1">#REF!</definedName>
    <definedName name="dhfjds">#REF!</definedName>
    <definedName name="differc" localSheetId="0">#REF!,#REF!,#REF!,#REF!,#REF!</definedName>
    <definedName name="differc" localSheetId="2">#REF!,#REF!,#REF!,#REF!,#REF!</definedName>
    <definedName name="differc" localSheetId="1">#REF!,#REF!,#REF!,#REF!,#REF!</definedName>
    <definedName name="differc">#REF!,#REF!,#REF!,#REF!,#REF!</definedName>
    <definedName name="differe" localSheetId="0">#REF!,#REF!,#REF!,#REF!,#REF!,#REF!</definedName>
    <definedName name="differe" localSheetId="2">#REF!,#REF!,#REF!,#REF!,#REF!,#REF!</definedName>
    <definedName name="differe" localSheetId="1">#REF!,#REF!,#REF!,#REF!,#REF!,#REF!</definedName>
    <definedName name="differe">#REF!,#REF!,#REF!,#REF!,#REF!,#REF!</definedName>
    <definedName name="DIFFERLANOS" localSheetId="0">#REF!,#REF!,#REF!,#REF!,#REF!,#REF!</definedName>
    <definedName name="DIFFERLANOS" localSheetId="2">#REF!,#REF!,#REF!,#REF!,#REF!,#REF!</definedName>
    <definedName name="DIFFERLANOS" localSheetId="1">#REF!,#REF!,#REF!,#REF!,#REF!,#REF!</definedName>
    <definedName name="DIFFERLANOS">#REF!,#REF!,#REF!,#REF!,#REF!,#REF!</definedName>
    <definedName name="DIFFERT" localSheetId="0">#REF!,#REF!,#REF!,#REF!,#REF!,#REF!</definedName>
    <definedName name="DIFFERT" localSheetId="2">#REF!,#REF!,#REF!,#REF!,#REF!,#REF!</definedName>
    <definedName name="DIFFERT" localSheetId="1">#REF!,#REF!,#REF!,#REF!,#REF!,#REF!</definedName>
    <definedName name="DIFFERT">#REF!,#REF!,#REF!,#REF!,#REF!,#REF!</definedName>
    <definedName name="DIFFERV" localSheetId="0">#REF!,#REF!,#REF!,#REF!,#REF!,#REF!</definedName>
    <definedName name="DIFFERV" localSheetId="2">#REF!,#REF!,#REF!,#REF!,#REF!,#REF!</definedName>
    <definedName name="DIFFERV" localSheetId="1">#REF!,#REF!,#REF!,#REF!,#REF!,#REF!</definedName>
    <definedName name="DIFFERV">#REF!,#REF!,#REF!,#REF!,#REF!,#REF!</definedName>
    <definedName name="DISPLAY_DIALOG" localSheetId="0">#REF!</definedName>
    <definedName name="DISPLAY_DIALOG" localSheetId="2">#REF!</definedName>
    <definedName name="DISPLAY_DIALOG" localSheetId="1">#REF!</definedName>
    <definedName name="DISPLAY_DIALOG">#REF!</definedName>
    <definedName name="DKDI" localSheetId="0">#REF!</definedName>
    <definedName name="DKDI" localSheetId="2">#REF!</definedName>
    <definedName name="DKDI" localSheetId="1">#REF!</definedName>
    <definedName name="DKDI">#REF!</definedName>
    <definedName name="DKDKFG8TBTB2RT" localSheetId="0">#REF!</definedName>
    <definedName name="DKDKFG8TBTB2RT" localSheetId="2">#REF!</definedName>
    <definedName name="DKDKFG8TBTB2RT" localSheetId="1">#REF!</definedName>
    <definedName name="DKDKFG8TBTB2RT">#REF!</definedName>
    <definedName name="DLF" hidden="1">{#N/A,#N/A,TRUE,"일정"}</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OCUNO">#N/A</definedName>
    <definedName name="DOL" localSheetId="0">#REF!</definedName>
    <definedName name="DOL" localSheetId="2">#REF!</definedName>
    <definedName name="DOL" localSheetId="1">#REF!</definedName>
    <definedName name="DOL">#REF!</definedName>
    <definedName name="Dollar" localSheetId="0">#REF!</definedName>
    <definedName name="Dollar" localSheetId="2">#REF!</definedName>
    <definedName name="Dollar" localSheetId="1">#REF!</definedName>
    <definedName name="Dollar">#REF!</definedName>
    <definedName name="dq">[0]!dq</definedName>
    <definedName name="dqd">[0]!dqd</definedName>
    <definedName name="DRIVEABILITY" hidden="1">{#N/A,#N/A,FALSE,"단축1";#N/A,#N/A,FALSE,"단축2";#N/A,#N/A,FALSE,"단축3";#N/A,#N/A,FALSE,"장축";#N/A,#N/A,FALSE,"4WD"}</definedName>
    <definedName name="driver" localSheetId="0">#REF!</definedName>
    <definedName name="driver" localSheetId="2">#REF!</definedName>
    <definedName name="driver" localSheetId="1">#REF!</definedName>
    <definedName name="driver">#REF!</definedName>
    <definedName name="dsc" hidden="1">{#N/A,#N/A,FALSE,"인원";#N/A,#N/A,FALSE,"비용2";#N/A,#N/A,FALSE,"비용1";#N/A,#N/A,FALSE,"비용";#N/A,#N/A,FALSE,"보증2";#N/A,#N/A,FALSE,"보증1";#N/A,#N/A,FALSE,"보증";#N/A,#N/A,FALSE,"손익1";#N/A,#N/A,FALSE,"손익";#N/A,#N/A,FALSE,"부서별매출";#N/A,#N/A,FALSE,"매출"}</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U7월Order_J" localSheetId="0">#REF!</definedName>
    <definedName name="DU7월Order_J" localSheetId="2">#REF!</definedName>
    <definedName name="DU7월Order_J" localSheetId="1">#REF!</definedName>
    <definedName name="DU7월Order_J">#REF!</definedName>
    <definedName name="DU7월Order_V" localSheetId="0">#REF!</definedName>
    <definedName name="DU7월Order_V" localSheetId="2">#REF!</definedName>
    <definedName name="DU7월Order_V" localSheetId="1">#REF!</definedName>
    <definedName name="DU7월Order_V">#REF!</definedName>
    <definedName name="DU8월Order_J" localSheetId="0">#REF!</definedName>
    <definedName name="DU8월Order_J" localSheetId="2">#REF!</definedName>
    <definedName name="DU8월Order_J" localSheetId="1">#REF!</definedName>
    <definedName name="DU8월Order_J">#REF!</definedName>
    <definedName name="DU8월Order_V" localSheetId="0">#REF!</definedName>
    <definedName name="DU8월Order_V" localSheetId="2">#REF!</definedName>
    <definedName name="DU8월Order_V" localSheetId="1">#REF!</definedName>
    <definedName name="DU8월Order_V">#REF!</definedName>
    <definedName name="dvrCustomer" localSheetId="0">#REF!</definedName>
    <definedName name="dvrCustomer" localSheetId="2">#REF!</definedName>
    <definedName name="dvrCustomer" localSheetId="1">#REF!</definedName>
    <definedName name="dvrCustomer">#REF!</definedName>
    <definedName name="dvrDay" localSheetId="0">#REF!</definedName>
    <definedName name="dvrDay" localSheetId="2">#REF!</definedName>
    <definedName name="dvrDay" localSheetId="1">#REF!</definedName>
    <definedName name="dvrDay">#REF!</definedName>
    <definedName name="dvrDocDay" localSheetId="0">#REF!</definedName>
    <definedName name="dvrDocDay" localSheetId="2">#REF!</definedName>
    <definedName name="dvrDocDay" localSheetId="1">#REF!</definedName>
    <definedName name="dvrDocDay">#REF!</definedName>
    <definedName name="dvrDocIss" localSheetId="0">#REF!</definedName>
    <definedName name="dvrDocIss" localSheetId="2">#REF!</definedName>
    <definedName name="dvrDocIss" localSheetId="1">#REF!</definedName>
    <definedName name="dvrDocIss">#REF!</definedName>
    <definedName name="dvrDocMonth" localSheetId="0">#REF!</definedName>
    <definedName name="dvrDocMonth" localSheetId="2">#REF!</definedName>
    <definedName name="dvrDocMonth" localSheetId="1">#REF!</definedName>
    <definedName name="dvrDocMonth">#REF!</definedName>
    <definedName name="dvrDocNum" localSheetId="0">#REF!</definedName>
    <definedName name="dvrDocNum" localSheetId="2">#REF!</definedName>
    <definedName name="dvrDocNum" localSheetId="1">#REF!</definedName>
    <definedName name="dvrDocNum">#REF!</definedName>
    <definedName name="dvrDocSer" localSheetId="0">#REF!</definedName>
    <definedName name="dvrDocSer" localSheetId="2">#REF!</definedName>
    <definedName name="dvrDocSer" localSheetId="1">#REF!</definedName>
    <definedName name="dvrDocSer">#REF!</definedName>
    <definedName name="dvrDocYear" localSheetId="0">#REF!</definedName>
    <definedName name="dvrDocYear" localSheetId="2">#REF!</definedName>
    <definedName name="dvrDocYear" localSheetId="1">#REF!</definedName>
    <definedName name="dvrDocYear">#REF!</definedName>
    <definedName name="dvrMonth" localSheetId="0">#REF!</definedName>
    <definedName name="dvrMonth" localSheetId="2">#REF!</definedName>
    <definedName name="dvrMonth" localSheetId="1">#REF!</definedName>
    <definedName name="dvrMonth">#REF!</definedName>
    <definedName name="dvrName" localSheetId="0">#REF!</definedName>
    <definedName name="dvrName" localSheetId="2">#REF!</definedName>
    <definedName name="dvrName" localSheetId="1">#REF!</definedName>
    <definedName name="dvrName">#REF!</definedName>
    <definedName name="dvrNo" localSheetId="0">#REF!</definedName>
    <definedName name="dvrNo" localSheetId="2">#REF!</definedName>
    <definedName name="dvrNo" localSheetId="1">#REF!</definedName>
    <definedName name="dvrNo">#REF!</definedName>
    <definedName name="dvrNumber" localSheetId="0">#REF!</definedName>
    <definedName name="dvrNumber" localSheetId="2">#REF!</definedName>
    <definedName name="dvrNumber" localSheetId="1">#REF!</definedName>
    <definedName name="dvrNumber">#REF!</definedName>
    <definedName name="dvrOrder" localSheetId="0">#REF!</definedName>
    <definedName name="dvrOrder" localSheetId="2">#REF!</definedName>
    <definedName name="dvrOrder" localSheetId="1">#REF!</definedName>
    <definedName name="dvrOrder">#REF!</definedName>
    <definedName name="dvrPayer" localSheetId="0">#REF!</definedName>
    <definedName name="dvrPayer" localSheetId="2">#REF!</definedName>
    <definedName name="dvrPayer" localSheetId="1">#REF!</definedName>
    <definedName name="dvrPayer">#REF!</definedName>
    <definedName name="dvrPayerBank1" localSheetId="0">#REF!</definedName>
    <definedName name="dvrPayerBank1" localSheetId="2">#REF!</definedName>
    <definedName name="dvrPayerBank1" localSheetId="1">#REF!</definedName>
    <definedName name="dvrPayerBank1">#REF!</definedName>
    <definedName name="dvrPayerBank2" localSheetId="0">#REF!</definedName>
    <definedName name="dvrPayerBank2" localSheetId="2">#REF!</definedName>
    <definedName name="dvrPayerBank2" localSheetId="1">#REF!</definedName>
    <definedName name="dvrPayerBank2">#REF!</definedName>
    <definedName name="dvrPayerCount" localSheetId="0">#REF!</definedName>
    <definedName name="dvrPayerCount" localSheetId="2">#REF!</definedName>
    <definedName name="dvrPayerCount" localSheetId="1">#REF!</definedName>
    <definedName name="dvrPayerCount">#REF!</definedName>
    <definedName name="dvrQnt" localSheetId="0">#REF!</definedName>
    <definedName name="dvrQnt" localSheetId="2">#REF!</definedName>
    <definedName name="dvrQnt" localSheetId="1">#REF!</definedName>
    <definedName name="dvrQnt">#REF!</definedName>
    <definedName name="dvrReceiver" localSheetId="0">#REF!</definedName>
    <definedName name="dvrReceiver" localSheetId="2">#REF!</definedName>
    <definedName name="dvrReceiver" localSheetId="1">#REF!</definedName>
    <definedName name="dvrReceiver">#REF!</definedName>
    <definedName name="dvrSupplier" localSheetId="0">#REF!</definedName>
    <definedName name="dvrSupplier" localSheetId="2">#REF!</definedName>
    <definedName name="dvrSupplier" localSheetId="1">#REF!</definedName>
    <definedName name="dvrSupplier">#REF!</definedName>
    <definedName name="dvrUnit" localSheetId="0">#REF!</definedName>
    <definedName name="dvrUnit" localSheetId="2">#REF!</definedName>
    <definedName name="dvrUnit" localSheetId="1">#REF!</definedName>
    <definedName name="dvrUnit">#REF!</definedName>
    <definedName name="dvrValidDay" localSheetId="0">#REF!</definedName>
    <definedName name="dvrValidDay" localSheetId="2">#REF!</definedName>
    <definedName name="dvrValidDay" localSheetId="1">#REF!</definedName>
    <definedName name="dvrValidDay">#REF!</definedName>
    <definedName name="dvrValidMonth" localSheetId="0">#REF!</definedName>
    <definedName name="dvrValidMonth" localSheetId="2">#REF!</definedName>
    <definedName name="dvrValidMonth" localSheetId="1">#REF!</definedName>
    <definedName name="dvrValidMonth">#REF!</definedName>
    <definedName name="dvrValidYear" localSheetId="0">#REF!</definedName>
    <definedName name="dvrValidYear" localSheetId="2">#REF!</definedName>
    <definedName name="dvrValidYear" localSheetId="1">#REF!</definedName>
    <definedName name="dvrValidYear">#REF!</definedName>
    <definedName name="dvrYear" localSheetId="0">#REF!</definedName>
    <definedName name="dvrYear" localSheetId="2">#REF!</definedName>
    <definedName name="dvrYear" localSheetId="1">#REF!</definedName>
    <definedName name="dvrYear">#REF!</definedName>
    <definedName name="DWMC1" localSheetId="0">#REF!</definedName>
    <definedName name="DWMC1" localSheetId="2">#REF!</definedName>
    <definedName name="DWMC1" localSheetId="1">#REF!</definedName>
    <definedName name="DWMC1">#REF!</definedName>
    <definedName name="DWMC10" localSheetId="0">#REF!</definedName>
    <definedName name="DWMC10" localSheetId="2">#REF!</definedName>
    <definedName name="DWMC10" localSheetId="1">#REF!</definedName>
    <definedName name="DWMC10">#REF!</definedName>
    <definedName name="DWMC11" localSheetId="0">#REF!</definedName>
    <definedName name="DWMC11" localSheetId="2">#REF!</definedName>
    <definedName name="DWMC11" localSheetId="1">#REF!</definedName>
    <definedName name="DWMC11">#REF!</definedName>
    <definedName name="DWMC12" localSheetId="0">#REF!</definedName>
    <definedName name="DWMC12" localSheetId="2">#REF!</definedName>
    <definedName name="DWMC12" localSheetId="1">#REF!</definedName>
    <definedName name="DWMC12">#REF!</definedName>
    <definedName name="DWMC2" localSheetId="0">#REF!</definedName>
    <definedName name="DWMC2" localSheetId="2">#REF!</definedName>
    <definedName name="DWMC2" localSheetId="1">#REF!</definedName>
    <definedName name="DWMC2">#REF!</definedName>
    <definedName name="DWMC3" localSheetId="0">#REF!</definedName>
    <definedName name="DWMC3" localSheetId="2">#REF!</definedName>
    <definedName name="DWMC3" localSheetId="1">#REF!</definedName>
    <definedName name="DWMC3">#REF!</definedName>
    <definedName name="DWMC4" localSheetId="0">#REF!</definedName>
    <definedName name="DWMC4" localSheetId="2">#REF!</definedName>
    <definedName name="DWMC4" localSheetId="1">#REF!</definedName>
    <definedName name="DWMC4">#REF!</definedName>
    <definedName name="DWMC5" localSheetId="0">#REF!</definedName>
    <definedName name="DWMC5" localSheetId="2">#REF!</definedName>
    <definedName name="DWMC5" localSheetId="1">#REF!</definedName>
    <definedName name="DWMC5">#REF!</definedName>
    <definedName name="DWMC6" localSheetId="0">#REF!</definedName>
    <definedName name="DWMC6" localSheetId="2">#REF!</definedName>
    <definedName name="DWMC6" localSheetId="1">#REF!</definedName>
    <definedName name="DWMC6">#REF!</definedName>
    <definedName name="DWMC7" localSheetId="0">#REF!</definedName>
    <definedName name="DWMC7" localSheetId="2">#REF!</definedName>
    <definedName name="DWMC7" localSheetId="1">#REF!</definedName>
    <definedName name="DWMC7">#REF!</definedName>
    <definedName name="DWMC8" localSheetId="0">#REF!</definedName>
    <definedName name="DWMC8" localSheetId="2">#REF!</definedName>
    <definedName name="DWMC8" localSheetId="1">#REF!</definedName>
    <definedName name="DWMC8">#REF!</definedName>
    <definedName name="DWMC9" localSheetId="0">#REF!</definedName>
    <definedName name="DWMC9" localSheetId="2">#REF!</definedName>
    <definedName name="DWMC9" localSheetId="1">#REF!</definedName>
    <definedName name="DWMC9">#REF!</definedName>
    <definedName name="e">#N/A</definedName>
    <definedName name="ED3__회훈_71.4_신창_4.9" localSheetId="0">#REF!</definedName>
    <definedName name="ED3__회훈_71.4_신창_4.9" localSheetId="2">#REF!</definedName>
    <definedName name="ED3__회훈_71.4_신창_4.9" localSheetId="1">#REF!</definedName>
    <definedName name="ED3__회훈_71.4_신창_4.9">#REF!</definedName>
    <definedName name="E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I" localSheetId="0">#REF!</definedName>
    <definedName name="EI" localSheetId="2">#REF!</definedName>
    <definedName name="EI" localSheetId="1">#REF!</definedName>
    <definedName name="EI">#REF!</definedName>
    <definedName name="EKLLD" hidden="1">{#N/A,#N/A,FALSE,"단축1";#N/A,#N/A,FALSE,"단축2";#N/A,#N/A,FALSE,"단축3";#N/A,#N/A,FALSE,"장축";#N/A,#N/A,FALSE,"4WD"}</definedName>
    <definedName name="elkAddr1" localSheetId="0">#REF!</definedName>
    <definedName name="elkAddr1" localSheetId="2">#REF!</definedName>
    <definedName name="elkAddr1" localSheetId="1">#REF!</definedName>
    <definedName name="elkAddr1">#REF!</definedName>
    <definedName name="elkAddr2" localSheetId="0">#REF!</definedName>
    <definedName name="elkAddr2" localSheetId="2">#REF!</definedName>
    <definedName name="elkAddr2" localSheetId="1">#REF!</definedName>
    <definedName name="elkAddr2">#REF!</definedName>
    <definedName name="elkCount" localSheetId="0">#REF!</definedName>
    <definedName name="elkCount" localSheetId="2">#REF!</definedName>
    <definedName name="elkCount" localSheetId="1">#REF!</definedName>
    <definedName name="elkCount">#REF!</definedName>
    <definedName name="elkCountFrom" localSheetId="0">#REF!</definedName>
    <definedName name="elkCountFrom" localSheetId="2">#REF!</definedName>
    <definedName name="elkCountFrom" localSheetId="1">#REF!</definedName>
    <definedName name="elkCountFrom">#REF!</definedName>
    <definedName name="elkCountTo" localSheetId="0">#REF!</definedName>
    <definedName name="elkCountTo" localSheetId="2">#REF!</definedName>
    <definedName name="elkCountTo" localSheetId="1">#REF!</definedName>
    <definedName name="elkCountTo">#REF!</definedName>
    <definedName name="elkDateFrom" localSheetId="0">#REF!</definedName>
    <definedName name="elkDateFrom" localSheetId="2">#REF!</definedName>
    <definedName name="elkDateFrom" localSheetId="1">#REF!</definedName>
    <definedName name="elkDateFrom">#REF!</definedName>
    <definedName name="elkDateTo" localSheetId="0">#REF!</definedName>
    <definedName name="elkDateTo" localSheetId="2">#REF!</definedName>
    <definedName name="elkDateTo" localSheetId="1">#REF!</definedName>
    <definedName name="elkDateTo">#REF!</definedName>
    <definedName name="elkDiscount" localSheetId="0">#REF!</definedName>
    <definedName name="elkDiscount" localSheetId="2">#REF!</definedName>
    <definedName name="elkDiscount" localSheetId="1">#REF!</definedName>
    <definedName name="elkDiscount">#REF!</definedName>
    <definedName name="elkKAddr1" localSheetId="0">#REF!</definedName>
    <definedName name="elkKAddr1" localSheetId="2">#REF!</definedName>
    <definedName name="elkKAddr1" localSheetId="1">#REF!</definedName>
    <definedName name="elkKAddr1">#REF!</definedName>
    <definedName name="elkKAddr2" localSheetId="0">#REF!</definedName>
    <definedName name="elkKAddr2" localSheetId="2">#REF!</definedName>
    <definedName name="elkKAddr2" localSheetId="1">#REF!</definedName>
    <definedName name="elkKAddr2">#REF!</definedName>
    <definedName name="elkKCount" localSheetId="0">#REF!</definedName>
    <definedName name="elkKCount" localSheetId="2">#REF!</definedName>
    <definedName name="elkKCount" localSheetId="1">#REF!</definedName>
    <definedName name="elkKCount">#REF!</definedName>
    <definedName name="elkKCountFrom" localSheetId="0">#REF!</definedName>
    <definedName name="elkKCountFrom" localSheetId="2">#REF!</definedName>
    <definedName name="elkKCountFrom" localSheetId="1">#REF!</definedName>
    <definedName name="elkKCountFrom">#REF!</definedName>
    <definedName name="elkKCountTo" localSheetId="0">#REF!</definedName>
    <definedName name="elkKCountTo" localSheetId="2">#REF!</definedName>
    <definedName name="elkKCountTo" localSheetId="1">#REF!</definedName>
    <definedName name="elkKCountTo">#REF!</definedName>
    <definedName name="elkKDateFrom" localSheetId="0">#REF!</definedName>
    <definedName name="elkKDateFrom" localSheetId="2">#REF!</definedName>
    <definedName name="elkKDateFrom" localSheetId="1">#REF!</definedName>
    <definedName name="elkKDateFrom">#REF!</definedName>
    <definedName name="elkKDateTo" localSheetId="0">#REF!</definedName>
    <definedName name="elkKDateTo" localSheetId="2">#REF!</definedName>
    <definedName name="elkKDateTo" localSheetId="1">#REF!</definedName>
    <definedName name="elkKDateTo">#REF!</definedName>
    <definedName name="elkKDiscount" localSheetId="0">#REF!</definedName>
    <definedName name="elkKDiscount" localSheetId="2">#REF!</definedName>
    <definedName name="elkKDiscount" localSheetId="1">#REF!</definedName>
    <definedName name="elkKDiscount">#REF!</definedName>
    <definedName name="elkKNumber" localSheetId="0">#REF!</definedName>
    <definedName name="elkKNumber" localSheetId="2">#REF!</definedName>
    <definedName name="elkKNumber" localSheetId="1">#REF!</definedName>
    <definedName name="elkKNumber">#REF!</definedName>
    <definedName name="elkKSumC" localSheetId="0">#REF!</definedName>
    <definedName name="elkKSumC" localSheetId="2">#REF!</definedName>
    <definedName name="elkKSumC" localSheetId="1">#REF!</definedName>
    <definedName name="elkKSumC">#REF!</definedName>
    <definedName name="elkKSumR" localSheetId="0">#REF!</definedName>
    <definedName name="elkKSumR" localSheetId="2">#REF!</definedName>
    <definedName name="elkKSumR" localSheetId="1">#REF!</definedName>
    <definedName name="elkKSumR">#REF!</definedName>
    <definedName name="elkKTarif" localSheetId="0">#REF!</definedName>
    <definedName name="elkKTarif" localSheetId="2">#REF!</definedName>
    <definedName name="elkKTarif" localSheetId="1">#REF!</definedName>
    <definedName name="elkKTarif">#REF!</definedName>
    <definedName name="elkNumber" localSheetId="0">#REF!</definedName>
    <definedName name="elkNumber" localSheetId="2">#REF!</definedName>
    <definedName name="elkNumber" localSheetId="1">#REF!</definedName>
    <definedName name="elkNumber">#REF!</definedName>
    <definedName name="elkSumC" localSheetId="0">#REF!</definedName>
    <definedName name="elkSumC" localSheetId="2">#REF!</definedName>
    <definedName name="elkSumC" localSheetId="1">#REF!</definedName>
    <definedName name="elkSumC">#REF!</definedName>
    <definedName name="elkSumR" localSheetId="0">#REF!</definedName>
    <definedName name="elkSumR" localSheetId="2">#REF!</definedName>
    <definedName name="elkSumR" localSheetId="1">#REF!</definedName>
    <definedName name="elkSumR">#REF!</definedName>
    <definedName name="elkTarif" localSheetId="0">#REF!</definedName>
    <definedName name="elkTarif" localSheetId="2">#REF!</definedName>
    <definedName name="elkTarif" localSheetId="1">#REF!</definedName>
    <definedName name="elkTarif">#REF!</definedName>
    <definedName name="EO관리신" localSheetId="0">#REF!</definedName>
    <definedName name="EO관리신" localSheetId="2">#REF!</definedName>
    <definedName name="EO관리신" localSheetId="1">#REF!</definedName>
    <definedName name="EO관리신">#REF!</definedName>
    <definedName name="er" localSheetId="0">#REF!</definedName>
    <definedName name="er" localSheetId="2">#REF!</definedName>
    <definedName name="er" localSheetId="1">#REF!</definedName>
    <definedName name="er">#REF!</definedName>
    <definedName name="ERTYH" localSheetId="0">#REF!</definedName>
    <definedName name="ERTYH" localSheetId="2">#REF!</definedName>
    <definedName name="ERTYH" localSheetId="1">#REF!</definedName>
    <definedName name="ERTYH">#REF!</definedName>
    <definedName name="EURO97" localSheetId="0">#REF!</definedName>
    <definedName name="EURO97" localSheetId="2">#REF!</definedName>
    <definedName name="EURO97" localSheetId="1">#REF!</definedName>
    <definedName name="EURO97">#REF!</definedName>
    <definedName name="EURO98" localSheetId="0">#REF!</definedName>
    <definedName name="EURO98" localSheetId="2">#REF!</definedName>
    <definedName name="EURO98" localSheetId="1">#REF!</definedName>
    <definedName name="EURO98">#REF!</definedName>
    <definedName name="ew">[0]!ew</definedName>
    <definedName name="ewew">[0]!ewew</definedName>
    <definedName name="Excel_BuiltIn_Print_Area_70" localSheetId="0">#REF!</definedName>
    <definedName name="Excel_BuiltIn_Print_Area_70" localSheetId="2">#REF!</definedName>
    <definedName name="Excel_BuiltIn_Print_Area_70" localSheetId="1">#REF!</definedName>
    <definedName name="Excel_BuiltIn_Print_Area_70">#REF!</definedName>
    <definedName name="Excel_BuiltIn_Recorder" localSheetId="0">#REF!</definedName>
    <definedName name="Excel_BuiltIn_Recorder" localSheetId="2">#REF!</definedName>
    <definedName name="Excel_BuiltIn_Recorder" localSheetId="1">#REF!</definedName>
    <definedName name="Excel_BuiltIn_Recorder">#REF!</definedName>
    <definedName name="EXHRATE">#N/A</definedName>
    <definedName name="exit" hidden="1">{#N/A,#N/A,FALSE,"인원";#N/A,#N/A,FALSE,"비용2";#N/A,#N/A,FALSE,"비용1";#N/A,#N/A,FALSE,"비용";#N/A,#N/A,FALSE,"보증2";#N/A,#N/A,FALSE,"보증1";#N/A,#N/A,FALSE,"보증";#N/A,#N/A,FALSE,"손익1";#N/A,#N/A,FALSE,"손익";#N/A,#N/A,FALSE,"부서별매출";#N/A,#N/A,FALSE,"매출"}</definedName>
    <definedName name="EXP" localSheetId="0">#REF!</definedName>
    <definedName name="EXP" localSheetId="2">#REF!</definedName>
    <definedName name="EXP" localSheetId="1">#REF!</definedName>
    <definedName name="EXP">#REF!</definedName>
    <definedName name="EXT" hidden="1">{#N/A,#N/A,TRUE,"일정"}</definedName>
    <definedName name="Extract_MI" localSheetId="0">#REF!</definedName>
    <definedName name="Extract_MI" localSheetId="2">#REF!</definedName>
    <definedName name="Extract_MI" localSheetId="1">#REF!</definedName>
    <definedName name="Extract_MI">#REF!</definedName>
    <definedName name="EXTT" hidden="1">{#N/A,#N/A,TRUE,"일정"}</definedName>
    <definedName name="F" localSheetId="0">свод!F</definedName>
    <definedName name="F" localSheetId="2">'СВОД 2023 12 ой (2)'!F</definedName>
    <definedName name="F" localSheetId="1">'СВОД 2024 янв-декабр (упр)'!F</definedName>
    <definedName name="F">свод!F</definedName>
    <definedName name="F?LZEICHEN" localSheetId="0">#REF!</definedName>
    <definedName name="F?LZEICHEN" localSheetId="2">#REF!</definedName>
    <definedName name="F?LZEICHEN" localSheetId="1">#REF!</definedName>
    <definedName name="F?LZEICHEN">#REF!</definedName>
    <definedName name="FC_00">0</definedName>
    <definedName name="FC_01">70700</definedName>
    <definedName name="FC_02">74700</definedName>
    <definedName name="FC_03">76300</definedName>
    <definedName name="FC_04">77700</definedName>
    <definedName name="FC_05">78200</definedName>
    <definedName name="FC_06">78300</definedName>
    <definedName name="FC_07">3900+79200</definedName>
    <definedName name="FC_99">0</definedName>
    <definedName name="fd" localSheetId="0">#REF!</definedName>
    <definedName name="fd" localSheetId="2">#REF!</definedName>
    <definedName name="fd" localSheetId="1">#REF!</definedName>
    <definedName name="fd">#REF!</definedName>
    <definedName name="FDFS" localSheetId="0">#REF!</definedName>
    <definedName name="FDFS" localSheetId="2">#REF!</definedName>
    <definedName name="FDFS" localSheetId="1">#REF!</definedName>
    <definedName name="FDFS">#REF!</definedName>
    <definedName name="fdghsssssrdy"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ghsssssrdy"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ghsssssrdy"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 localSheetId="0">#REF!</definedName>
    <definedName name="fds" localSheetId="2">#REF!</definedName>
    <definedName name="fds" localSheetId="1">#REF!</definedName>
    <definedName name="fds">#REF!</definedName>
    <definedName name="fdsdfsfdsfdsfds" localSheetId="0" hidden="1">{#N/A,#N/A,FALSE,"BODY"}</definedName>
    <definedName name="fdsdfsfdsfdsfds" localSheetId="2" hidden="1">{#N/A,#N/A,FALSE,"BODY"}</definedName>
    <definedName name="fdsdfsfdsfdsfds" localSheetId="1" hidden="1">{#N/A,#N/A,FALSE,"BODY"}</definedName>
    <definedName name="fdsdfsfdsfdsfds" hidden="1">{#N/A,#N/A,FALSE,"BODY"}</definedName>
    <definedName name="FE" localSheetId="0">#REF!</definedName>
    <definedName name="FE" localSheetId="2">#REF!</definedName>
    <definedName name="FE" localSheetId="1">#REF!</definedName>
    <definedName name="FE">#REF!</definedName>
    <definedName name="FeatureValues" localSheetId="0">#REF!</definedName>
    <definedName name="FeatureValues" localSheetId="2">#REF!</definedName>
    <definedName name="FeatureValues" localSheetId="1">#REF!</definedName>
    <definedName name="FeatureValues">#REF!</definedName>
    <definedName name="FFF" localSheetId="0">#REF!</definedName>
    <definedName name="FFF" localSheetId="2">#REF!</definedName>
    <definedName name="FFF" localSheetId="1">#REF!</definedName>
    <definedName name="FFF">#REF!</definedName>
    <definedName name="ffx" localSheetId="0" hidden="1">{#N/A,#N/A,FALSE,"BODY"}</definedName>
    <definedName name="ffx" localSheetId="2" hidden="1">{#N/A,#N/A,FALSE,"BODY"}</definedName>
    <definedName name="ffx" localSheetId="1" hidden="1">{#N/A,#N/A,FALSE,"BODY"}</definedName>
    <definedName name="ffx" hidden="1">{#N/A,#N/A,FALSE,"BODY"}</definedName>
    <definedName name="fg" localSheetId="0">#REF!</definedName>
    <definedName name="fg" localSheetId="2">#REF!</definedName>
    <definedName name="fg" localSheetId="1">#REF!</definedName>
    <definedName name="fg">#REF!</definedName>
    <definedName name="FG10TBTB2RT" localSheetId="0">#REF!</definedName>
    <definedName name="FG10TBTB2RT" localSheetId="2">#REF!</definedName>
    <definedName name="FG10TBTB2RT" localSheetId="1">#REF!</definedName>
    <definedName name="FG10TBTB2RT">#REF!</definedName>
    <definedName name="FG24RTDKDK" localSheetId="0">#REF!</definedName>
    <definedName name="FG24RTDKDK" localSheetId="2">#REF!</definedName>
    <definedName name="FG24RTDKDK" localSheetId="1">#REF!</definedName>
    <definedName name="FG24RTDKDK">#REF!</definedName>
    <definedName name="fgfh" localSheetId="0">#REF!</definedName>
    <definedName name="fgfh" localSheetId="2">#REF!</definedName>
    <definedName name="fgfh" localSheetId="1">#REF!</definedName>
    <definedName name="fgfh">#REF!</definedName>
    <definedName name="FGPRRKRKTBTB2RTDKDK" localSheetId="0">#REF!</definedName>
    <definedName name="FGPRRKRKTBTB2RTDKDK" localSheetId="2">#REF!</definedName>
    <definedName name="FGPRRKRKTBTB2RTDKDK" localSheetId="1">#REF!</definedName>
    <definedName name="FGPRRKRKTBTB2RTDKDK">#REF!</definedName>
    <definedName name="FGPRTBTB1RTDKDK" localSheetId="0">#REF!</definedName>
    <definedName name="FGPRTBTB1RTDKDK" localSheetId="2">#REF!</definedName>
    <definedName name="FGPRTBTB1RTDKDK" localSheetId="1">#REF!</definedName>
    <definedName name="FGPRTBTB1RTDKDK">#REF!</definedName>
    <definedName name="FGR12C15TBTB1RTDKDK" localSheetId="0">#REF!</definedName>
    <definedName name="FGR12C15TBTB1RTDKDK" localSheetId="2">#REF!</definedName>
    <definedName name="FGR12C15TBTB1RTDKDK" localSheetId="1">#REF!</definedName>
    <definedName name="FGR12C15TBTB1RTDKDK">#REF!</definedName>
    <definedName name="fgRKRKRKRKRKTBTB2RTDKDK" localSheetId="0">#REF!</definedName>
    <definedName name="fgRKRKRKRKRKTBTB2RTDKDK" localSheetId="2">#REF!</definedName>
    <definedName name="fgRKRKRKRKRKTBTB2RTDKDK" localSheetId="1">#REF!</definedName>
    <definedName name="fgRKRKRKRKRKTBTB2RTDKDK">#REF!</definedName>
    <definedName name="fgTBTB3RTDKDK" localSheetId="0">#REF!</definedName>
    <definedName name="fgTBTB3RTDKDK" localSheetId="2">#REF!</definedName>
    <definedName name="fgTBTB3RTDKDK" localSheetId="1">#REF!</definedName>
    <definedName name="fgTBTB3RTDKDK">#REF!</definedName>
    <definedName name="fgTBTB4RTDKDK" localSheetId="0">#REF!</definedName>
    <definedName name="fgTBTB4RTDKDK" localSheetId="2">#REF!</definedName>
    <definedName name="fgTBTB4RTDKDK" localSheetId="1">#REF!</definedName>
    <definedName name="fgTBTB4RTDKDK">#REF!</definedName>
    <definedName name="FINDATE" localSheetId="0">#REF!</definedName>
    <definedName name="FINDATE" localSheetId="2">#REF!</definedName>
    <definedName name="FINDATE" localSheetId="1">#REF!</definedName>
    <definedName name="FINDATE">#REF!</definedName>
    <definedName name="First_Year" localSheetId="0">#REF!</definedName>
    <definedName name="First_Year" localSheetId="2">#REF!</definedName>
    <definedName name="First_Year" localSheetId="1">#REF!</definedName>
    <definedName name="First_Year">#REF!</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k" localSheetId="0">#REF!</definedName>
    <definedName name="flk" localSheetId="2">#REF!</definedName>
    <definedName name="flk" localSheetId="1">#REF!</definedName>
    <definedName name="flk">#REF!</definedName>
    <definedName name="FNO" localSheetId="0">#REF!</definedName>
    <definedName name="FNO" localSheetId="2">#REF!</definedName>
    <definedName name="FNO" localSheetId="1">#REF!</definedName>
    <definedName name="FNO">#REF!</definedName>
    <definedName name="FO_00">56900</definedName>
    <definedName name="FO_01">60800</definedName>
    <definedName name="FO_02">68700</definedName>
    <definedName name="FO_03">70200</definedName>
    <definedName name="FO_04">69200</definedName>
    <definedName name="FO_05">36300</definedName>
    <definedName name="FO_06">0</definedName>
    <definedName name="FO_07">0</definedName>
    <definedName name="FO_99">23700</definedName>
    <definedName name="Ford" localSheetId="0">#REF!</definedName>
    <definedName name="Ford" localSheetId="2">#REF!</definedName>
    <definedName name="Ford" localSheetId="1">#REF!</definedName>
    <definedName name="Ford">#REF!</definedName>
    <definedName name="format" hidden="1">{#N/A,#N/A,FALSE,"Repair";#N/A,#N/A,FALSE,"Audit Room";#N/A,#N/A,FALSE,"Simulator"}</definedName>
    <definedName name="fr" localSheetId="0">#REF!</definedName>
    <definedName name="fr" localSheetId="2">#REF!</definedName>
    <definedName name="fr" localSheetId="1">#REF!</definedName>
    <definedName name="fr">#REF!</definedName>
    <definedName name="front_2" localSheetId="0" hidden="1">{#N/A,#N/A,FALSE,"BODY"}</definedName>
    <definedName name="front_2" localSheetId="2" hidden="1">{#N/A,#N/A,FALSE,"BODY"}</definedName>
    <definedName name="front_2" localSheetId="1" hidden="1">{#N/A,#N/A,FALSE,"BODY"}</definedName>
    <definedName name="front_2" hidden="1">{#N/A,#N/A,FALSE,"BODY"}</definedName>
    <definedName name="FRTDRFC3" localSheetId="0">#REF!</definedName>
    <definedName name="FRTDRFC3" localSheetId="2">#REF!</definedName>
    <definedName name="FRTDRFC3" localSheetId="1">#REF!</definedName>
    <definedName name="FRTDRFC3">#REF!</definedName>
    <definedName name="FRTDRFC4" localSheetId="0">#REF!</definedName>
    <definedName name="FRTDRFC4" localSheetId="2">#REF!</definedName>
    <definedName name="FRTDRFC4" localSheetId="1">#REF!</definedName>
    <definedName name="FRTDRFC4">#REF!</definedName>
    <definedName name="FTR" localSheetId="0">#REF!</definedName>
    <definedName name="FTR" localSheetId="2">#REF!</definedName>
    <definedName name="FTR" localSheetId="1">#REF!</definedName>
    <definedName name="FTR">#REF!</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Date">#N/A</definedName>
    <definedName name="fuseopen" localSheetId="0">#REF!,#REF!,#REF!,#REF!,#REF!,#REF!,#REF!,#REF!,#REF!,#REF!</definedName>
    <definedName name="fuseopen" localSheetId="2">#REF!,#REF!,#REF!,#REF!,#REF!,#REF!,#REF!,#REF!,#REF!,#REF!</definedName>
    <definedName name="fuseopen" localSheetId="1">#REF!,#REF!,#REF!,#REF!,#REF!,#REF!,#REF!,#REF!,#REF!,#REF!</definedName>
    <definedName name="fuseopen">#REF!,#REF!,#REF!,#REF!,#REF!,#REF!,#REF!,#REF!,#REF!,#REF!</definedName>
    <definedName name="fww">[0]!fww</definedName>
    <definedName name="FX_sensitivity" localSheetId="0">#REF!</definedName>
    <definedName name="FX_sensitivity" localSheetId="2">#REF!</definedName>
    <definedName name="FX_sensitivity" localSheetId="1">#REF!</definedName>
    <definedName name="FX_sensitivity">#REF!</definedName>
    <definedName name="g" localSheetId="0">#REF!</definedName>
    <definedName name="g" localSheetId="2">#REF!</definedName>
    <definedName name="g" localSheetId="1">#REF!</definedName>
    <definedName name="g">#REF!</definedName>
    <definedName name="G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dmhgdmhg" hidden="1">{#N/A,#N/A,TRUE,"일정"}</definedName>
    <definedName name="GFAS" localSheetId="0">свод!GFAS</definedName>
    <definedName name="GFAS" localSheetId="2">'СВОД 2023 12 ой (2)'!GFAS</definedName>
    <definedName name="GFAS" localSheetId="1">'СВОД 2024 янв-декабр (упр)'!GFAS</definedName>
    <definedName name="GFAS">свод!GFAS</definedName>
    <definedName name="GFD" hidden="1">{#N/A,#N/A,TRUE,"일정"}</definedName>
    <definedName name="GFDH" localSheetId="0">#REF!</definedName>
    <definedName name="GFDH" localSheetId="2">#REF!</definedName>
    <definedName name="GFDH" localSheetId="1">#REF!</definedName>
    <definedName name="GFDH">#REF!</definedName>
    <definedName name="gfgfgg" localSheetId="0">[0]!дел/1000</definedName>
    <definedName name="gfgfgg" localSheetId="2">[0]!дел/1000</definedName>
    <definedName name="gfgfgg" localSheetId="1">[0]!дел/1000</definedName>
    <definedName name="gfgfgg">[0]!дел/1000</definedName>
    <definedName name="GGFHFHJHGJ">#N/A</definedName>
    <definedName name="gh">#N/A</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j" localSheetId="0">#REF!</definedName>
    <definedName name="ghj" localSheetId="2">#REF!</definedName>
    <definedName name="ghj" localSheetId="1">#REF!</definedName>
    <definedName name="ghj">#REF!</definedName>
    <definedName name="ghjhb" localSheetId="0">[0]!дел/1000</definedName>
    <definedName name="ghjhb" localSheetId="2">[0]!дел/1000</definedName>
    <definedName name="ghjhb" localSheetId="1">[0]!дел/1000</definedName>
    <definedName name="ghjhb">[0]!дел/1000</definedName>
    <definedName name="GHK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M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R108tb1rt" localSheetId="0">#REF!</definedName>
    <definedName name="GR108tb1rt" localSheetId="2">#REF!</definedName>
    <definedName name="GR108tb1rt" localSheetId="1">#REF!</definedName>
    <definedName name="GR108tb1rt">#REF!</definedName>
    <definedName name="GR138tb1rt" localSheetId="0">#REF!</definedName>
    <definedName name="GR138tb1rt" localSheetId="2">#REF!</definedName>
    <definedName name="GR138tb1rt" localSheetId="1">#REF!</definedName>
    <definedName name="GR138tb1rt">#REF!</definedName>
    <definedName name="GR144tb1rt" localSheetId="0">#REF!</definedName>
    <definedName name="GR144tb1rt" localSheetId="2">#REF!</definedName>
    <definedName name="GR144tb1rt" localSheetId="1">#REF!</definedName>
    <definedName name="GR144tb1rt">#REF!</definedName>
    <definedName name="GR147tb11rt" localSheetId="0">#REF!</definedName>
    <definedName name="GR147tb11rt" localSheetId="2">#REF!</definedName>
    <definedName name="GR147tb11rt" localSheetId="1">#REF!</definedName>
    <definedName name="GR147tb11rt">#REF!</definedName>
    <definedName name="GR147tb1rt" localSheetId="0">#REF!</definedName>
    <definedName name="GR147tb1rt" localSheetId="2">#REF!</definedName>
    <definedName name="GR147tb1rt" localSheetId="1">#REF!</definedName>
    <definedName name="GR147tb1rt">#REF!</definedName>
    <definedName name="GR149tb1rt" localSheetId="0">#REF!</definedName>
    <definedName name="GR149tb1rt" localSheetId="2">#REF!</definedName>
    <definedName name="GR149tb1rt" localSheetId="1">#REF!</definedName>
    <definedName name="GR149tb1rt">#REF!</definedName>
    <definedName name="GR178tb1rt" localSheetId="0">#REF!</definedName>
    <definedName name="GR178tb1rt" localSheetId="2">#REF!</definedName>
    <definedName name="GR178tb1rt" localSheetId="1">#REF!</definedName>
    <definedName name="GR178tb1rt">#REF!</definedName>
    <definedName name="GR183tb1rt" localSheetId="0">#REF!</definedName>
    <definedName name="GR183tb1rt" localSheetId="2">#REF!</definedName>
    <definedName name="GR183tb1rt" localSheetId="1">#REF!</definedName>
    <definedName name="GR183tb1rt">#REF!</definedName>
    <definedName name="GR216tb1rt" localSheetId="0">#REF!</definedName>
    <definedName name="GR216tb1rt" localSheetId="2">#REF!</definedName>
    <definedName name="GR216tb1rt" localSheetId="1">#REF!</definedName>
    <definedName name="GR216tb1rt">#REF!</definedName>
    <definedName name="GR21tb1rt" localSheetId="0">#REF!</definedName>
    <definedName name="GR21tb1rt" localSheetId="2">#REF!</definedName>
    <definedName name="GR21tb1rt" localSheetId="1">#REF!</definedName>
    <definedName name="GR21tb1rt">#REF!</definedName>
    <definedName name="GR22tb1rtGMAART" localSheetId="0">#REF!</definedName>
    <definedName name="GR22tb1rtGMAART" localSheetId="2">#REF!</definedName>
    <definedName name="GR22tb1rtGMAART" localSheetId="1">#REF!</definedName>
    <definedName name="GR22tb1rtGMAART">#REF!</definedName>
    <definedName name="GR247tb1rt" localSheetId="0">#REF!</definedName>
    <definedName name="GR247tb1rt" localSheetId="2">#REF!</definedName>
    <definedName name="GR247tb1rt" localSheetId="1">#REF!</definedName>
    <definedName name="GR247tb1rt">#REF!</definedName>
    <definedName name="GR48tb1rt" localSheetId="0">#REF!</definedName>
    <definedName name="GR48tb1rt" localSheetId="2">#REF!</definedName>
    <definedName name="GR48tb1rt" localSheetId="1">#REF!</definedName>
    <definedName name="GR48tb1rt">#REF!</definedName>
    <definedName name="GR53tb11rt" localSheetId="0">#REF!</definedName>
    <definedName name="GR53tb11rt" localSheetId="2">#REF!</definedName>
    <definedName name="GR53tb11rt" localSheetId="1">#REF!</definedName>
    <definedName name="GR53tb11rt">#REF!</definedName>
    <definedName name="GR79tb1rt" localSheetId="0">#REF!</definedName>
    <definedName name="GR79tb1rt" localSheetId="2">#REF!</definedName>
    <definedName name="GR79tb1rt" localSheetId="1">#REF!</definedName>
    <definedName name="GR79tb1rt">#REF!</definedName>
    <definedName name="GR84tb11rt" localSheetId="0">#REF!</definedName>
    <definedName name="GR84tb11rt" localSheetId="2">#REF!</definedName>
    <definedName name="GR84tb11rt" localSheetId="1">#REF!</definedName>
    <definedName name="GR84tb11rt">#REF!</definedName>
    <definedName name="GR86tb1rt" localSheetId="0">#REF!</definedName>
    <definedName name="GR86tb1rt" localSheetId="2">#REF!</definedName>
    <definedName name="GR86tb1rt" localSheetId="1">#REF!</definedName>
    <definedName name="GR86tb1rt">#REF!</definedName>
    <definedName name="gvdasskv" hidden="1">{#N/A,#N/A,TRUE,"일정"}</definedName>
    <definedName name="H" localSheetId="0">#REF!</definedName>
    <definedName name="H" localSheetId="2">#REF!</definedName>
    <definedName name="H" localSheetId="1">#REF!</definedName>
    <definedName name="H">#REF!</definedName>
    <definedName name="H11A01K" localSheetId="0">#REF!</definedName>
    <definedName name="H11A01K" localSheetId="2">#REF!</definedName>
    <definedName name="H11A01K" localSheetId="1">#REF!</definedName>
    <definedName name="H11A01K">#REF!</definedName>
    <definedName name="HEAT" localSheetId="0">#REF!</definedName>
    <definedName name="HEAT" localSheetId="2">#REF!</definedName>
    <definedName name="HEAT" localSheetId="1">#REF!</definedName>
    <definedName name="HEAT">#REF!</definedName>
    <definedName name="HEN" localSheetId="0">#REF!</definedName>
    <definedName name="HEN" localSheetId="2">#REF!</definedName>
    <definedName name="HEN" localSheetId="1">#REF!</definedName>
    <definedName name="HEN">#REF!</definedName>
    <definedName name="hff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gfshg" hidden="1">{#N/A,#N/A,TRUE,"일정"}</definedName>
    <definedName name="hgfxd" hidden="1">{#N/A,#N/A,TRUE,"일정"}</definedName>
    <definedName name="HGXC" localSheetId="0">#REF!</definedName>
    <definedName name="HGXC" localSheetId="2">#REF!</definedName>
    <definedName name="HGXC" localSheetId="1">#REF!</definedName>
    <definedName name="HGXC">#REF!</definedName>
    <definedName name="hh" localSheetId="0">#REF!</definedName>
    <definedName name="hh" localSheetId="2">#REF!</definedName>
    <definedName name="hh" localSheetId="1">#REF!</definedName>
    <definedName name="hh">#REF!</definedName>
    <definedName name="hhh">#N/A</definedName>
    <definedName name="hhj" localSheetId="0">#REF!</definedName>
    <definedName name="hhj" localSheetId="2">#REF!</definedName>
    <definedName name="hhj" localSheetId="1">#REF!</definedName>
    <definedName name="hhj">#REF!</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j" localSheetId="0">#REF!</definedName>
    <definedName name="hj" localSheetId="2">#REF!</definedName>
    <definedName name="hj" localSheetId="1">#REF!</definedName>
    <definedName name="hj">#REF!</definedName>
    <definedName name="hjbvhj" localSheetId="0">#REF!</definedName>
    <definedName name="hjbvhj" localSheetId="2">#REF!</definedName>
    <definedName name="hjbvhj" localSheetId="1">#REF!</definedName>
    <definedName name="hjbvhj">#REF!</definedName>
    <definedName name="hkj" localSheetId="0">#REF!</definedName>
    <definedName name="hkj" localSheetId="2">#REF!</definedName>
    <definedName name="hkj" localSheetId="1">#REF!</definedName>
    <definedName name="hkj">#REF!</definedName>
    <definedName name="HONG">[0]!HONG</definedName>
    <definedName name="HTML_CodePage" hidden="1">874</definedName>
    <definedName name="HTML_Control" localSheetId="0" hidden="1">{"'Monthly 1997'!$A$3:$S$89"}</definedName>
    <definedName name="HTML_Control" localSheetId="2" hidden="1">{"'Monthly 1997'!$A$3:$S$89"}</definedName>
    <definedName name="HTML_Control" localSheetId="1" hidden="1">{"'Monthly 1997'!$A$3:$S$89"}</definedName>
    <definedName name="HTML_Control" hidden="1">{"'Monthly 1997'!$A$3:$S$89"}</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TRD" localSheetId="0">#REF!</definedName>
    <definedName name="HTRD" localSheetId="2">#REF!</definedName>
    <definedName name="HTRD" localSheetId="1">#REF!</definedName>
    <definedName name="HTRD">#REF!</definedName>
    <definedName name="hvv" localSheetId="0">#REF!</definedName>
    <definedName name="hvv" localSheetId="2">#REF!</definedName>
    <definedName name="hvv" localSheetId="1">#REF!</definedName>
    <definedName name="hvv">#REF!</definedName>
    <definedName name="I">#N/A</definedName>
    <definedName name="IDNO">#N/A</definedName>
    <definedName name="II" localSheetId="0">#REF!</definedName>
    <definedName name="II" localSheetId="2">#REF!</definedName>
    <definedName name="II" localSheetId="1">#REF!</definedName>
    <definedName name="II">#REF!</definedName>
    <definedName name="IMPORT" localSheetId="0">#REF!</definedName>
    <definedName name="IMPORT" localSheetId="2">#REF!</definedName>
    <definedName name="IMPORT" localSheetId="1">#REF!</definedName>
    <definedName name="IMPORT">#REF!</definedName>
    <definedName name="inflate" localSheetId="0">#REF!</definedName>
    <definedName name="inflate" localSheetId="2">#REF!</definedName>
    <definedName name="inflate" localSheetId="1">#REF!</definedName>
    <definedName name="inflate">#REF!</definedName>
    <definedName name="INSERT" localSheetId="0">#REF!</definedName>
    <definedName name="INSERT" localSheetId="2">#REF!</definedName>
    <definedName name="INSERT" localSheetId="1">#REF!</definedName>
    <definedName name="INSERT">#REF!</definedName>
    <definedName name="INT" hidden="1">{#N/A,#N/A,TRUE,"일정"}</definedName>
    <definedName name="INTINC">#N/A</definedName>
    <definedName name="INTRISSNO">#N/A</definedName>
    <definedName name="INTRRATE">#N/A</definedName>
    <definedName name="INVESTMENT" localSheetId="0">[0]!_a1Z,[0]!_a2Z</definedName>
    <definedName name="INVESTMENT" localSheetId="2">[0]!_a1Z,[0]!_a2Z</definedName>
    <definedName name="INVESTMENT" localSheetId="1">[0]!_a1Z,[0]!_a2Z</definedName>
    <definedName name="INVESTMENT">[0]!_a1Z,[0]!_a2Z</definedName>
    <definedName name="IOJPO" hidden="1">{#N/A,#N/A,FALSE,"단축1";#N/A,#N/A,FALSE,"단축2";#N/A,#N/A,FALSE,"단축3";#N/A,#N/A,FALSE,"장축";#N/A,#N/A,FALSE,"4WD"}</definedName>
    <definedName name="j" localSheetId="0">#REF!</definedName>
    <definedName name="j" localSheetId="2">#REF!</definedName>
    <definedName name="j" localSheetId="1">#REF!</definedName>
    <definedName name="j">#REF!</definedName>
    <definedName name="J200LH" localSheetId="0">#REF!</definedName>
    <definedName name="J200LH" localSheetId="2">#REF!</definedName>
    <definedName name="J200LH" localSheetId="1">#REF!</definedName>
    <definedName name="J200LH">#REF!</definedName>
    <definedName name="J200PB" localSheetId="0">#REF!</definedName>
    <definedName name="J200PB" localSheetId="2">#REF!</definedName>
    <definedName name="J200PB" localSheetId="1">#REF!</definedName>
    <definedName name="J200PB">#REF!</definedName>
    <definedName name="jgfsjhgfsjhgfsdjhgfds" hidden="1">{#N/A,#N/A,TRUE,"일정"}</definedName>
    <definedName name="JHG" localSheetId="0">#REF!</definedName>
    <definedName name="JHG" localSheetId="2">#REF!</definedName>
    <definedName name="JHG" localSheetId="1">#REF!</definedName>
    <definedName name="JHG">#REF!</definedName>
    <definedName name="jhjkfhkj" localSheetId="0">#REF!</definedName>
    <definedName name="jhjkfhkj" localSheetId="2">#REF!</definedName>
    <definedName name="jhjkfhkj" localSheetId="1">#REF!</definedName>
    <definedName name="jhjkfhkj">#REF!</definedName>
    <definedName name="JHTR" localSheetId="0">#REF!</definedName>
    <definedName name="JHTR" localSheetId="2">#REF!</definedName>
    <definedName name="JHTR" localSheetId="1">#REF!</definedName>
    <definedName name="JHTR">#REF!</definedName>
    <definedName name="JIN" localSheetId="0">#REF!</definedName>
    <definedName name="JIN" localSheetId="2">#REF!</definedName>
    <definedName name="JIN" localSheetId="1">#REF!</definedName>
    <definedName name="JIN">#REF!</definedName>
    <definedName name="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kjkjkjkj">#N/A</definedName>
    <definedName name="jkjk" localSheetId="0">#REF!</definedName>
    <definedName name="jkjk" localSheetId="2">#REF!</definedName>
    <definedName name="jkjk" localSheetId="1">#REF!</definedName>
    <definedName name="jkjk">#REF!</definedName>
    <definedName name="JKL" localSheetId="0">#REF!</definedName>
    <definedName name="JKL" localSheetId="2">#REF!</definedName>
    <definedName name="JKL" localSheetId="1">#REF!</definedName>
    <definedName name="JKL">#REF!</definedName>
    <definedName name="jlk" localSheetId="0">#REF!</definedName>
    <definedName name="jlk" localSheetId="2">#REF!</definedName>
    <definedName name="jlk" localSheetId="1">#REF!</definedName>
    <definedName name="jlk">#REF!</definedName>
    <definedName name="JOB" localSheetId="0">#REF!</definedName>
    <definedName name="JOB" localSheetId="2">#REF!</definedName>
    <definedName name="JOB" localSheetId="1">#REF!</definedName>
    <definedName name="JOB">#REF!</definedName>
    <definedName name="JYER" localSheetId="0">#REF!</definedName>
    <definedName name="JYER" localSheetId="2">#REF!</definedName>
    <definedName name="JYER" localSheetId="1">#REF!</definedName>
    <definedName name="JYER">#REF!</definedName>
    <definedName name="k" localSheetId="0">#REF!</definedName>
    <definedName name="k" localSheetId="2">#REF!</definedName>
    <definedName name="k" localSheetId="1">#REF!</definedName>
    <definedName name="k">#REF!</definedName>
    <definedName name="KD" hidden="1">{#N/A,#N/A,FALSE,"인원";#N/A,#N/A,FALSE,"비용2";#N/A,#N/A,FALSE,"비용1";#N/A,#N/A,FALSE,"비용";#N/A,#N/A,FALSE,"보증2";#N/A,#N/A,FALSE,"보증1";#N/A,#N/A,FALSE,"보증";#N/A,#N/A,FALSE,"손익1";#N/A,#N/A,FALSE,"손익";#N/A,#N/A,FALSE,"부서별매출";#N/A,#N/A,FALSE,"매출"}</definedName>
    <definedName name="KD자료" localSheetId="0">#REF!</definedName>
    <definedName name="KD자료" localSheetId="2">#REF!</definedName>
    <definedName name="KD자료" localSheetId="1">#REF!</definedName>
    <definedName name="KD자료">#REF!</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M" localSheetId="0">#REF!</definedName>
    <definedName name="KIM" localSheetId="2">#REF!</definedName>
    <definedName name="KIM" localSheetId="1">#REF!</definedName>
    <definedName name="KIM">#REF!</definedName>
    <definedName name="kj" localSheetId="0">#REF!</definedName>
    <definedName name="kj" localSheetId="2">#REF!</definedName>
    <definedName name="kj" localSheetId="1">#REF!</definedName>
    <definedName name="kj">#REF!</definedName>
    <definedName name="KJH" localSheetId="0">#REF!</definedName>
    <definedName name="KJH" localSheetId="2">#REF!</definedName>
    <definedName name="KJH" localSheetId="1">#REF!</definedName>
    <definedName name="KJH">#REF!</definedName>
    <definedName name="kjl" localSheetId="0">#REF!,#REF!,#REF!</definedName>
    <definedName name="kjl" localSheetId="2">#REF!,#REF!,#REF!</definedName>
    <definedName name="kjl" localSheetId="1">#REF!,#REF!,#REF!</definedName>
    <definedName name="kjl">#REF!,#REF!,#REF!</definedName>
    <definedName name="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localSheetId="0" hidden="1">{#N/A,#N/A,FALSE,"BODY"}</definedName>
    <definedName name="KLJLK" localSheetId="2" hidden="1">{#N/A,#N/A,FALSE,"BODY"}</definedName>
    <definedName name="KLJLK" localSheetId="1" hidden="1">{#N/A,#N/A,FALSE,"BODY"}</definedName>
    <definedName name="KLJLK" hidden="1">{#N/A,#N/A,FALSE,"BODY"}</definedName>
    <definedName name="L">#N/A</definedName>
    <definedName name="L5A" localSheetId="0">#REF!</definedName>
    <definedName name="L5A" localSheetId="2">#REF!</definedName>
    <definedName name="L5A" localSheetId="1">#REF!</definedName>
    <definedName name="L5A">#REF!</definedName>
    <definedName name="L5C" localSheetId="0">#REF!</definedName>
    <definedName name="L5C" localSheetId="2">#REF!</definedName>
    <definedName name="L5C" localSheetId="1">#REF!</definedName>
    <definedName name="L5C">#REF!</definedName>
    <definedName name="L5CT" localSheetId="0">#REF!</definedName>
    <definedName name="L5CT" localSheetId="2">#REF!</definedName>
    <definedName name="L5CT" localSheetId="1">#REF!</definedName>
    <definedName name="L5CT">#REF!</definedName>
    <definedName name="L5H" localSheetId="0">#REF!</definedName>
    <definedName name="L5H" localSheetId="2">#REF!</definedName>
    <definedName name="L5H" localSheetId="1">#REF!</definedName>
    <definedName name="L5H">#REF!</definedName>
    <definedName name="L5I" localSheetId="0">#REF!</definedName>
    <definedName name="L5I" localSheetId="2">#REF!</definedName>
    <definedName name="L5I" localSheetId="1">#REF!</definedName>
    <definedName name="L5I">#REF!</definedName>
    <definedName name="L5N" localSheetId="0">#REF!</definedName>
    <definedName name="L5N" localSheetId="2">#REF!</definedName>
    <definedName name="L5N" localSheetId="1">#REF!</definedName>
    <definedName name="L5N">#REF!</definedName>
    <definedName name="L5Q" localSheetId="0">#REF!</definedName>
    <definedName name="L5Q" localSheetId="2">#REF!</definedName>
    <definedName name="L5Q" localSheetId="1">#REF!</definedName>
    <definedName name="L5Q">#REF!</definedName>
    <definedName name="LANOS" localSheetId="0">#REF!</definedName>
    <definedName name="LANOS" localSheetId="2">#REF!</definedName>
    <definedName name="LANOS" localSheetId="1">#REF!</definedName>
    <definedName name="LANOS">#REF!</definedName>
    <definedName name="LAYOUT" hidden="1">{#N/A,#N/A,FALSE,"인원";#N/A,#N/A,FALSE,"비용2";#N/A,#N/A,FALSE,"비용1";#N/A,#N/A,FALSE,"비용";#N/A,#N/A,FALSE,"보증2";#N/A,#N/A,FALSE,"보증1";#N/A,#N/A,FALSE,"보증";#N/A,#N/A,FALSE,"손익1";#N/A,#N/A,FALSE,"손익";#N/A,#N/A,FALSE,"부서별매출";#N/A,#N/A,FALSE,"매출"}</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C" localSheetId="0">#REF!</definedName>
    <definedName name="LC" localSheetId="2">#REF!</definedName>
    <definedName name="LC" localSheetId="1">#REF!</definedName>
    <definedName name="LC">#REF!</definedName>
    <definedName name="LC_00">281000</definedName>
    <definedName name="LC_01">258000</definedName>
    <definedName name="LC_02">256600</definedName>
    <definedName name="LC_03">256600</definedName>
    <definedName name="LC_04">118200</definedName>
    <definedName name="LC_05">0</definedName>
    <definedName name="LC_06">0</definedName>
    <definedName name="LC_07">0</definedName>
    <definedName name="LC_99">160400</definedName>
    <definedName name="LGL" localSheetId="0">#REF!,#REF!</definedName>
    <definedName name="LGL" localSheetId="2">#REF!,#REF!</definedName>
    <definedName name="LGL" localSheetId="1">#REF!,#REF!</definedName>
    <definedName name="LGL">#REF!,#REF!</definedName>
    <definedName name="LGR" localSheetId="0">#REF!,#REF!</definedName>
    <definedName name="LGR" localSheetId="2">#REF!,#REF!</definedName>
    <definedName name="LGR" localSheetId="1">#REF!,#REF!</definedName>
    <definedName name="LGR">#REF!,#REF!</definedName>
    <definedName name="LHSDHSD" hidden="1">{#N/A,#N/A,TRUE,"일정"}</definedName>
    <definedName name="LIM" localSheetId="0">#REF!</definedName>
    <definedName name="LIM" localSheetId="2">#REF!</definedName>
    <definedName name="LIM" localSheetId="1">#REF!</definedName>
    <definedName name="LIM">#REF!</definedName>
    <definedName name="LIST" localSheetId="0">#REF!</definedName>
    <definedName name="LIST" localSheetId="2">#REF!</definedName>
    <definedName name="LIST" localSheetId="1">#REF!</definedName>
    <definedName name="LIST">#REF!</definedName>
    <definedName name="L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 localSheetId="0">#REF!</definedName>
    <definedName name="LLLL" localSheetId="2">#REF!</definedName>
    <definedName name="LLLL" localSheetId="1">#REF!</definedName>
    <definedName name="LLLL">#REF!</definedName>
    <definedName name="LLLLL" localSheetId="0">#REF!</definedName>
    <definedName name="LLLLL" localSheetId="2">#REF!</definedName>
    <definedName name="LLLLL" localSheetId="1">#REF!</definedName>
    <definedName name="LLLLL">#REF!</definedName>
    <definedName name="LLZZ" localSheetId="0">#REF!</definedName>
    <definedName name="LLZZ" localSheetId="2">#REF!</definedName>
    <definedName name="LLZZ" localSheetId="1">#REF!</definedName>
    <definedName name="LLZZ">#REF!</definedName>
    <definedName name="local" localSheetId="0" hidden="1">{#N/A,#N/A,FALSE,"인원";#N/A,#N/A,FALSE,"비용2";#N/A,#N/A,FALSE,"비용1";#N/A,#N/A,FALSE,"비용";#N/A,#N/A,FALSE,"보증2";#N/A,#N/A,FALSE,"보증1";#N/A,#N/A,FALSE,"보증";#N/A,#N/A,FALSE,"손익1";#N/A,#N/A,FALSE,"손익";#N/A,#N/A,FALSE,"부서별매출";#N/A,#N/A,FALSE,"매출"}</definedName>
    <definedName name="local" localSheetId="2" hidden="1">{#N/A,#N/A,FALSE,"인원";#N/A,#N/A,FALSE,"비용2";#N/A,#N/A,FALSE,"비용1";#N/A,#N/A,FALSE,"비용";#N/A,#N/A,FALSE,"보증2";#N/A,#N/A,FALSE,"보증1";#N/A,#N/A,FALSE,"보증";#N/A,#N/A,FALSE,"손익1";#N/A,#N/A,FALSE,"손익";#N/A,#N/A,FALSE,"부서별매출";#N/A,#N/A,FALSE,"매출"}</definedName>
    <definedName name="local" localSheetId="1" hidden="1">{#N/A,#N/A,FALSE,"인원";#N/A,#N/A,FALSE,"비용2";#N/A,#N/A,FALSE,"비용1";#N/A,#N/A,FALSE,"비용";#N/A,#N/A,FALSE,"보증2";#N/A,#N/A,FALSE,"보증1";#N/A,#N/A,FALSE,"보증";#N/A,#N/A,FALSE,"손익1";#N/A,#N/A,FALSE,"손익";#N/A,#N/A,FALSE,"부서별매출";#N/A,#N/A,FALSE,"매출"}</definedName>
    <definedName name="local" hidden="1">{#N/A,#N/A,FALSE,"인원";#N/A,#N/A,FALSE,"비용2";#N/A,#N/A,FALSE,"비용1";#N/A,#N/A,FALSE,"비용";#N/A,#N/A,FALSE,"보증2";#N/A,#N/A,FALSE,"보증1";#N/A,#N/A,FALSE,"보증";#N/A,#N/A,FALSE,"손익1";#N/A,#N/A,FALSE,"손익";#N/A,#N/A,FALSE,"부서별매출";#N/A,#N/A,FALSE,"매출"}</definedName>
    <definedName name="localize_rate" localSheetId="0">#REF!</definedName>
    <definedName name="localize_rate" localSheetId="2">#REF!</definedName>
    <definedName name="localize_rate" localSheetId="1">#REF!</definedName>
    <definedName name="localize_rate">#REF!</definedName>
    <definedName name="LOCT" localSheetId="0">#REF!</definedName>
    <definedName name="LOCT" localSheetId="2">#REF!</definedName>
    <definedName name="LOCT" localSheetId="1">#REF!</definedName>
    <definedName name="LOCT">#REF!</definedName>
    <definedName name="logo">"Picture 130"</definedName>
    <definedName name="LOTNO">#N/A</definedName>
    <definedName name="LZ_00">15000</definedName>
    <definedName name="LZ_01">24000</definedName>
    <definedName name="LZ_02">37000</definedName>
    <definedName name="LZ_03">39500</definedName>
    <definedName name="LZ_04">34500</definedName>
    <definedName name="LZ_05">0</definedName>
    <definedName name="LZ_06">0</definedName>
    <definedName name="LZ_07">0</definedName>
    <definedName name="LZ_99">8000</definedName>
    <definedName name="LZ목표" localSheetId="0">#REF!</definedName>
    <definedName name="LZ목표" localSheetId="2">#REF!</definedName>
    <definedName name="LZ목표" localSheetId="1">#REF!</definedName>
    <definedName name="LZ목표">#REF!</definedName>
    <definedName name="m_AA" localSheetId="0">#REF!</definedName>
    <definedName name="m_AA" localSheetId="2">#REF!</definedName>
    <definedName name="m_AA" localSheetId="1">#REF!</definedName>
    <definedName name="m_AA">#REF!</definedName>
    <definedName name="MA_1" localSheetId="0">#REF!</definedName>
    <definedName name="MA_1" localSheetId="2">#REF!</definedName>
    <definedName name="MA_1" localSheetId="1">#REF!</definedName>
    <definedName name="MA_1">#REF!</definedName>
    <definedName name="MA_11" localSheetId="0">#REF!</definedName>
    <definedName name="MA_11" localSheetId="2">#REF!</definedName>
    <definedName name="MA_11" localSheetId="1">#REF!</definedName>
    <definedName name="MA_11">#REF!</definedName>
    <definedName name="MA_1END" localSheetId="0">#REF!</definedName>
    <definedName name="MA_1END" localSheetId="2">#REF!</definedName>
    <definedName name="MA_1END" localSheetId="1">#REF!</definedName>
    <definedName name="MA_1END">#REF!</definedName>
    <definedName name="MA_1POS1" localSheetId="0">#REF!</definedName>
    <definedName name="MA_1POS1" localSheetId="2">#REF!</definedName>
    <definedName name="MA_1POS1" localSheetId="1">#REF!</definedName>
    <definedName name="MA_1POS1">#REF!</definedName>
    <definedName name="MA_2" localSheetId="0">#REF!</definedName>
    <definedName name="MA_2" localSheetId="2">#REF!</definedName>
    <definedName name="MA_2" localSheetId="1">#REF!</definedName>
    <definedName name="MA_2">#REF!</definedName>
    <definedName name="MA_21" localSheetId="0">#REF!</definedName>
    <definedName name="MA_21" localSheetId="2">#REF!</definedName>
    <definedName name="MA_21" localSheetId="1">#REF!</definedName>
    <definedName name="MA_21">#REF!</definedName>
    <definedName name="MA_2END" localSheetId="0">#REF!</definedName>
    <definedName name="MA_2END" localSheetId="2">#REF!</definedName>
    <definedName name="MA_2END" localSheetId="1">#REF!</definedName>
    <definedName name="MA_2END">#REF!</definedName>
    <definedName name="MA_2POS1" localSheetId="0">#REF!</definedName>
    <definedName name="MA_2POS1" localSheetId="2">#REF!</definedName>
    <definedName name="MA_2POS1" localSheetId="1">#REF!</definedName>
    <definedName name="MA_2POS1">#REF!</definedName>
    <definedName name="MA_DATEN" localSheetId="0">#REF!</definedName>
    <definedName name="MA_DATEN" localSheetId="2">#REF!</definedName>
    <definedName name="MA_DATEN" localSheetId="1">#REF!</definedName>
    <definedName name="MA_DATEN">#REF!</definedName>
    <definedName name="MA_DATEN_A" localSheetId="0">#REF!</definedName>
    <definedName name="MA_DATEN_A" localSheetId="2">#REF!</definedName>
    <definedName name="MA_DATEN_A" localSheetId="1">#REF!</definedName>
    <definedName name="MA_DATEN_A">#REF!</definedName>
    <definedName name="MA_SPALTEN" localSheetId="0">#REF!</definedName>
    <definedName name="MA_SPALTEN" localSheetId="2">#REF!</definedName>
    <definedName name="MA_SPALTEN" localSheetId="1">#REF!</definedName>
    <definedName name="MA_SPALTEN">#REF!</definedName>
    <definedName name="Macro6" localSheetId="0">#REF!</definedName>
    <definedName name="Macro6" localSheetId="2">#REF!</definedName>
    <definedName name="Macro6" localSheetId="1">#REF!</definedName>
    <definedName name="Macro6">#REF!</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RKET" localSheetId="0">#REF!</definedName>
    <definedName name="MARKET" localSheetId="2">#REF!</definedName>
    <definedName name="MARKET" localSheetId="1">#REF!</definedName>
    <definedName name="MARKET">#REF!</definedName>
    <definedName name="MARKET2" localSheetId="0">#REF!</definedName>
    <definedName name="MARKET2" localSheetId="2">#REF!</definedName>
    <definedName name="MARKET2" localSheetId="1">#REF!</definedName>
    <definedName name="MARKET2">#REF!</definedName>
    <definedName name="MARKET3" localSheetId="0">#REF!</definedName>
    <definedName name="MARKET3" localSheetId="2">#REF!</definedName>
    <definedName name="MARKET3" localSheetId="1">#REF!</definedName>
    <definedName name="MARKET3">#REF!</definedName>
    <definedName name="MARKET4" localSheetId="0">#REF!</definedName>
    <definedName name="MARKET4" localSheetId="2">#REF!</definedName>
    <definedName name="MARKET4" localSheetId="1">#REF!</definedName>
    <definedName name="MARKET4">#REF!</definedName>
    <definedName name="MASTER" hidden="1">{#N/A,#N/A,TRUE,"일정"}</definedName>
    <definedName name="matl_cost" localSheetId="0">#REF!</definedName>
    <definedName name="matl_cost" localSheetId="2">#REF!</definedName>
    <definedName name="matl_cost" localSheetId="1">#REF!</definedName>
    <definedName name="matl_cost">#REF!</definedName>
    <definedName name="MEDIU"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MFT" localSheetId="0">#REF!,#REF!,#REF!,#REF!</definedName>
    <definedName name="MFT" localSheetId="2">#REF!,#REF!,#REF!,#REF!</definedName>
    <definedName name="MFT" localSheetId="1">#REF!,#REF!,#REF!,#REF!</definedName>
    <definedName name="MFT">#REF!,#REF!,#REF!,#REF!</definedName>
    <definedName name="MFTU" localSheetId="0">#REF!,#REF!,#REF!,#REF!</definedName>
    <definedName name="MFTU" localSheetId="2">#REF!,#REF!,#REF!,#REF!</definedName>
    <definedName name="MFTU" localSheetId="1">#REF!,#REF!,#REF!,#REF!</definedName>
    <definedName name="MFTU">#REF!,#REF!,#REF!,#REF!</definedName>
    <definedName name="MH3_A" localSheetId="0">#REF!</definedName>
    <definedName name="MH3_A" localSheetId="2">#REF!</definedName>
    <definedName name="MH3_A" localSheetId="1">#REF!</definedName>
    <definedName name="MH3_A">#REF!</definedName>
    <definedName name="mil" localSheetId="0">#REF!</definedName>
    <definedName name="mil" localSheetId="2">#REF!</definedName>
    <definedName name="mil" localSheetId="1">#REF!</definedName>
    <definedName name="mil">#REF!</definedName>
    <definedName name="MON" localSheetId="0">#REF!</definedName>
    <definedName name="MON" localSheetId="2">#REF!</definedName>
    <definedName name="MON" localSheetId="1">#REF!</definedName>
    <definedName name="MON">#REF!</definedName>
    <definedName name="Money1" localSheetId="0">#REF!</definedName>
    <definedName name="Money1" localSheetId="2">#REF!</definedName>
    <definedName name="Money1" localSheetId="1">#REF!</definedName>
    <definedName name="Money1">#REF!</definedName>
    <definedName name="Money2" localSheetId="0">#REF!</definedName>
    <definedName name="Money2" localSheetId="2">#REF!</definedName>
    <definedName name="Money2" localSheetId="1">#REF!</definedName>
    <definedName name="Money2">#REF!</definedName>
    <definedName name="MONTH">#N/A</definedName>
    <definedName name="monthl" localSheetId="0" hidden="1">{"'Monthly 1997'!$A$3:$S$89"}</definedName>
    <definedName name="monthl" localSheetId="2" hidden="1">{"'Monthly 1997'!$A$3:$S$89"}</definedName>
    <definedName name="monthl" localSheetId="1" hidden="1">{"'Monthly 1997'!$A$3:$S$89"}</definedName>
    <definedName name="monthl" hidden="1">{"'Monthly 1997'!$A$3:$S$89"}</definedName>
    <definedName name="Monthly" localSheetId="0" hidden="1">{"'Monthly 1997'!$A$3:$S$89"}</definedName>
    <definedName name="Monthly" localSheetId="2" hidden="1">{"'Monthly 1997'!$A$3:$S$89"}</definedName>
    <definedName name="Monthly" localSheetId="1" hidden="1">{"'Monthly 1997'!$A$3:$S$89"}</definedName>
    <definedName name="Monthly" hidden="1">{"'Monthly 1997'!$A$3:$S$89"}</definedName>
    <definedName name="MSIX" localSheetId="0">#REF!</definedName>
    <definedName name="MSIX" localSheetId="2">#REF!</definedName>
    <definedName name="MSIX" localSheetId="1">#REF!</definedName>
    <definedName name="MSIX">#REF!</definedName>
    <definedName name="mtg" localSheetId="0">#REF!</definedName>
    <definedName name="mtg" localSheetId="2">#REF!</definedName>
    <definedName name="mtg" localSheetId="1">#REF!</definedName>
    <definedName name="mtg">#REF!</definedName>
    <definedName name="MTHREE" localSheetId="0">#REF!</definedName>
    <definedName name="MTHREE" localSheetId="2">#REF!</definedName>
    <definedName name="MTHREE" localSheetId="1">#REF!</definedName>
    <definedName name="MTHREE">#REF!</definedName>
    <definedName name="n" localSheetId="0">#REF!</definedName>
    <definedName name="n" localSheetId="2">#REF!</definedName>
    <definedName name="n" localSheetId="1">#REF!</definedName>
    <definedName name="n">#REF!</definedName>
    <definedName name="nakDay" localSheetId="0">#REF!</definedName>
    <definedName name="nakDay" localSheetId="2">#REF!</definedName>
    <definedName name="nakDay" localSheetId="1">#REF!</definedName>
    <definedName name="nakDay">#REF!</definedName>
    <definedName name="nakFrom" localSheetId="0">#REF!</definedName>
    <definedName name="nakFrom" localSheetId="2">#REF!</definedName>
    <definedName name="nakFrom" localSheetId="1">#REF!</definedName>
    <definedName name="nakFrom">#REF!</definedName>
    <definedName name="nakMonth" localSheetId="0">#REF!</definedName>
    <definedName name="nakMonth" localSheetId="2">#REF!</definedName>
    <definedName name="nakMonth" localSheetId="1">#REF!</definedName>
    <definedName name="nakMonth">#REF!</definedName>
    <definedName name="nakName" localSheetId="0">#REF!</definedName>
    <definedName name="nakName" localSheetId="2">#REF!</definedName>
    <definedName name="nakName" localSheetId="1">#REF!</definedName>
    <definedName name="nakName">#REF!</definedName>
    <definedName name="nakNo" localSheetId="0">#REF!</definedName>
    <definedName name="nakNo" localSheetId="2">#REF!</definedName>
    <definedName name="nakNo" localSheetId="1">#REF!</definedName>
    <definedName name="nakNo">#REF!</definedName>
    <definedName name="nakNumber" localSheetId="0">#REF!</definedName>
    <definedName name="nakNumber" localSheetId="2">#REF!</definedName>
    <definedName name="nakNumber" localSheetId="1">#REF!</definedName>
    <definedName name="nakNumber">#REF!</definedName>
    <definedName name="nakPriceC" localSheetId="0">#REF!</definedName>
    <definedName name="nakPriceC" localSheetId="2">#REF!</definedName>
    <definedName name="nakPriceC" localSheetId="1">#REF!</definedName>
    <definedName name="nakPriceC">#REF!</definedName>
    <definedName name="nakPriceR" localSheetId="0">#REF!</definedName>
    <definedName name="nakPriceR" localSheetId="2">#REF!</definedName>
    <definedName name="nakPriceR" localSheetId="1">#REF!</definedName>
    <definedName name="nakPriceR">#REF!</definedName>
    <definedName name="nakQnt" localSheetId="0">#REF!</definedName>
    <definedName name="nakQnt" localSheetId="2">#REF!</definedName>
    <definedName name="nakQnt" localSheetId="1">#REF!</definedName>
    <definedName name="nakQnt">#REF!</definedName>
    <definedName name="nakSumC" localSheetId="0">#REF!</definedName>
    <definedName name="nakSumC" localSheetId="2">#REF!</definedName>
    <definedName name="nakSumC" localSheetId="1">#REF!</definedName>
    <definedName name="nakSumC">#REF!</definedName>
    <definedName name="nakSumR" localSheetId="0">#REF!</definedName>
    <definedName name="nakSumR" localSheetId="2">#REF!</definedName>
    <definedName name="nakSumR" localSheetId="1">#REF!</definedName>
    <definedName name="nakSumR">#REF!</definedName>
    <definedName name="nakTo" localSheetId="0">#REF!</definedName>
    <definedName name="nakTo" localSheetId="2">#REF!</definedName>
    <definedName name="nakTo" localSheetId="1">#REF!</definedName>
    <definedName name="nakTo">#REF!</definedName>
    <definedName name="nakYear" localSheetId="0">#REF!</definedName>
    <definedName name="nakYear" localSheetId="2">#REF!</definedName>
    <definedName name="nakYear" localSheetId="1">#REF!</definedName>
    <definedName name="nakYear">#REF!</definedName>
    <definedName name="NAMELABEL" localSheetId="0">#REF!</definedName>
    <definedName name="NAMELABEL" localSheetId="2">#REF!</definedName>
    <definedName name="NAMELABEL" localSheetId="1">#REF!</definedName>
    <definedName name="NAMELABEL">#REF!</definedName>
    <definedName name="NCO" localSheetId="0">#REF!</definedName>
    <definedName name="NCO" localSheetId="2">#REF!</definedName>
    <definedName name="NCO" localSheetId="1">#REF!</definedName>
    <definedName name="NCO">#REF!</definedName>
    <definedName name="NDEDUINDC">#N/A</definedName>
    <definedName name="NET" localSheetId="0">#REF!</definedName>
    <definedName name="NET" localSheetId="2">#REF!</definedName>
    <definedName name="NET" localSheetId="1">#REF!</definedName>
    <definedName name="NET">#REF!</definedName>
    <definedName name="New" hidden="1">{#N/A,#N/A,TRUE,"일정"}</definedName>
    <definedName name="NFT" localSheetId="0">#REF!,#REF!,#REF!,#REF!</definedName>
    <definedName name="NFT" localSheetId="2">#REF!,#REF!,#REF!,#REF!</definedName>
    <definedName name="NFT" localSheetId="1">#REF!,#REF!,#REF!,#REF!</definedName>
    <definedName name="NFT">#REF!,#REF!,#REF!,#REF!</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j" localSheetId="0">#REF!</definedName>
    <definedName name="nj" localSheetId="2">#REF!</definedName>
    <definedName name="nj" localSheetId="1">#REF!</definedName>
    <definedName name="nj">#REF!</definedName>
    <definedName name="NNN" localSheetId="0">#REF!</definedName>
    <definedName name="NNN" localSheetId="2">#REF!</definedName>
    <definedName name="NNN" localSheetId="1">#REF!</definedName>
    <definedName name="NNN">#REF!</definedName>
    <definedName name="nonbaht" localSheetId="0">#REF!</definedName>
    <definedName name="nonbaht" localSheetId="2">#REF!</definedName>
    <definedName name="nonbaht" localSheetId="1">#REF!</definedName>
    <definedName name="nonbaht">#REF!</definedName>
    <definedName name="o" localSheetId="0">#REF!</definedName>
    <definedName name="o" localSheetId="2">#REF!</definedName>
    <definedName name="o" localSheetId="1">#REF!</definedName>
    <definedName name="o">#REF!</definedName>
    <definedName name="º?°æ" localSheetId="0">#REF!</definedName>
    <definedName name="º?°æ" localSheetId="2">#REF!</definedName>
    <definedName name="º?°æ" localSheetId="1">#REF!</definedName>
    <definedName name="º?°æ">#REF!</definedName>
    <definedName name="o_FRT_SEAT_BACK_유동_및_LEVER_RETTURN불량" localSheetId="0">#REF!</definedName>
    <definedName name="o_FRT_SEAT_BACK_유동_및_LEVER_RETTURN불량" localSheetId="2">#REF!</definedName>
    <definedName name="o_FRT_SEAT_BACK_유동_및_LEVER_RETTURN불량" localSheetId="1">#REF!</definedName>
    <definedName name="o_FRT_SEAT_BACK_유동_및_LEVER_RETTURN불량">#REF!</definedName>
    <definedName name="º¯°æ" localSheetId="0">#REF!</definedName>
    <definedName name="º¯°æ" localSheetId="2">#REF!</definedName>
    <definedName name="º¯°æ" localSheetId="1">#REF!</definedName>
    <definedName name="º¯°æ">#REF!</definedName>
    <definedName name="O¤eEoÆ¿ø_oÆ¡I" localSheetId="0">#REF!</definedName>
    <definedName name="O¤eEoÆ¿ø_oÆ¡I" localSheetId="2">#REF!</definedName>
    <definedName name="O¤eEoÆ¿ø_oÆ¡I" localSheetId="1">#REF!</definedName>
    <definedName name="O¤eEoÆ¿ø_oÆ¡I">#REF!</definedName>
    <definedName name="Ó¤êÈôÆ¿ø_ôÆ¡Í" localSheetId="0">#REF!</definedName>
    <definedName name="Ó¤êÈôÆ¿ø_ôÆ¡Í" localSheetId="2">#REF!</definedName>
    <definedName name="Ó¤êÈôÆ¿ø_ôÆ¡Í" localSheetId="1">#REF!</definedName>
    <definedName name="Ó¤êÈôÆ¿ø_ôÆ¡Í">#REF!</definedName>
    <definedName name="obshiyT" localSheetId="0">#REF!</definedName>
    <definedName name="obshiyT" localSheetId="2">#REF!</definedName>
    <definedName name="obshiyT" localSheetId="1">#REF!</definedName>
    <definedName name="obshiyT">#REF!</definedName>
    <definedName name="obsN" localSheetId="0">#REF!</definedName>
    <definedName name="obsN" localSheetId="2">#REF!</definedName>
    <definedName name="obsN" localSheetId="1">#REF!</definedName>
    <definedName name="obsN">#REF!</definedName>
    <definedName name="OFF_ROAD" localSheetId="0">#REF!,#REF!,#REF!,#REF!,#REF!,#REF!,#REF!,#REF!,#REF!,#REF!,#REF!,#REF!</definedName>
    <definedName name="OFF_ROAD" localSheetId="2">#REF!,#REF!,#REF!,#REF!,#REF!,#REF!,#REF!,#REF!,#REF!,#REF!,#REF!,#REF!</definedName>
    <definedName name="OFF_ROAD" localSheetId="1">#REF!,#REF!,#REF!,#REF!,#REF!,#REF!,#REF!,#REF!,#REF!,#REF!,#REF!,#REF!</definedName>
    <definedName name="OFF_ROAD">#REF!,#REF!,#REF!,#REF!,#REF!,#REF!,#REF!,#REF!,#REF!,#REF!,#REF!,#REF!</definedName>
    <definedName name="ºI¼­" localSheetId="0">#REF!</definedName>
    <definedName name="ºI¼­" localSheetId="2">#REF!</definedName>
    <definedName name="ºI¼­" localSheetId="1">#REF!</definedName>
    <definedName name="ºI¼­">#REF!</definedName>
    <definedName name="ºÎ¼­" localSheetId="0">#REF!</definedName>
    <definedName name="ºÎ¼­" localSheetId="2">#REF!</definedName>
    <definedName name="ºÎ¼­" localSheetId="1">#REF!</definedName>
    <definedName name="ºÎ¼­">#REF!</definedName>
    <definedName name="OID"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OKOK">[0]!OKOK</definedName>
    <definedName name="ºn±³A" localSheetId="0">#REF!</definedName>
    <definedName name="ºn±³A" localSheetId="2">#REF!</definedName>
    <definedName name="ºn±³A" localSheetId="1">#REF!</definedName>
    <definedName name="ºn±³A">#REF!</definedName>
    <definedName name="ºñ±³A" localSheetId="0">#REF!</definedName>
    <definedName name="ºñ±³A" localSheetId="2">#REF!</definedName>
    <definedName name="ºñ±³A" localSheetId="1">#REF!</definedName>
    <definedName name="ºñ±³A">#REF!</definedName>
    <definedName name="OO"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O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 localSheetId="0">#REF!</definedName>
    <definedName name="op" localSheetId="2">#REF!</definedName>
    <definedName name="op" localSheetId="1">#REF!</definedName>
    <definedName name="op">#REF!</definedName>
    <definedName name="Opel" localSheetId="0">#REF!</definedName>
    <definedName name="Opel" localSheetId="2">#REF!</definedName>
    <definedName name="Opel" localSheetId="1">#REF!</definedName>
    <definedName name="Opel">#REF!</definedName>
    <definedName name="OPE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SRVM__Power" localSheetId="0">#REF!</definedName>
    <definedName name="OSRVM__Power" localSheetId="2">#REF!</definedName>
    <definedName name="OSRVM__Power" localSheetId="1">#REF!</definedName>
    <definedName name="OSRVM__Power">#REF!</definedName>
    <definedName name="oy">#N/A</definedName>
    <definedName name="P" localSheetId="0">#REF!</definedName>
    <definedName name="P" localSheetId="2">#REF!</definedName>
    <definedName name="P" localSheetId="1">#REF!</definedName>
    <definedName name="P">#REF!</definedName>
    <definedName name="p_and_a" localSheetId="0">#REF!</definedName>
    <definedName name="p_and_a" localSheetId="2">#REF!</definedName>
    <definedName name="p_and_a" localSheetId="1">#REF!</definedName>
    <definedName name="p_and_a">#REF!</definedName>
    <definedName name="PACK" localSheetId="0" hidden="1">{#N/A,#N/A,FALSE,"BODY"}</definedName>
    <definedName name="PACK" localSheetId="2" hidden="1">{#N/A,#N/A,FALSE,"BODY"}</definedName>
    <definedName name="PACK" localSheetId="1" hidden="1">{#N/A,#N/A,FALSE,"BODY"}</definedName>
    <definedName name="PACK" hidden="1">{#N/A,#N/A,FALSE,"BODY"}</definedName>
    <definedName name="PACKING" localSheetId="0" hidden="1">{#N/A,#N/A,FALSE,"BODY"}</definedName>
    <definedName name="PACKING" localSheetId="2" hidden="1">{#N/A,#N/A,FALSE,"BODY"}</definedName>
    <definedName name="PACKING" localSheetId="1" hidden="1">{#N/A,#N/A,FALSE,"BODY"}</definedName>
    <definedName name="PACKING" hidden="1">{#N/A,#N/A,FALSE,"BODY"}</definedName>
    <definedName name="PACKINGLIST" localSheetId="0" hidden="1">{#N/A,#N/A,FALSE,"BODY"}</definedName>
    <definedName name="PACKINGLIST" localSheetId="2" hidden="1">{#N/A,#N/A,FALSE,"BODY"}</definedName>
    <definedName name="PACKINGLIST" localSheetId="1" hidden="1">{#N/A,#N/A,FALSE,"BODY"}</definedName>
    <definedName name="PACKINGLIST" hidden="1">{#N/A,#N/A,FALSE,"BODY"}</definedName>
    <definedName name="Page" localSheetId="0">#REF!</definedName>
    <definedName name="Page" localSheetId="2">#REF!</definedName>
    <definedName name="Page" localSheetId="1">#REF!</definedName>
    <definedName name="Page">#REF!</definedName>
    <definedName name="PARK">[0]!PARK</definedName>
    <definedName name="PART_NAME" localSheetId="0">#REF!</definedName>
    <definedName name="PART_NAME" localSheetId="2">#REF!</definedName>
    <definedName name="PART_NAME" localSheetId="1">#REF!</definedName>
    <definedName name="PART_NAME">#REF!</definedName>
    <definedName name="PART_NO" localSheetId="0">#REF!</definedName>
    <definedName name="PART_NO" localSheetId="2">#REF!</definedName>
    <definedName name="PART_NO" localSheetId="1">#REF!</definedName>
    <definedName name="PART_NO">#REF!</definedName>
    <definedName name="PARTNO">#N/A</definedName>
    <definedName name="PART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Passenger" localSheetId="0">#REF!</definedName>
    <definedName name="Passenger" localSheetId="2">#REF!</definedName>
    <definedName name="Passenger" localSheetId="1">#REF!</definedName>
    <definedName name="Passenger">#REF!</definedName>
    <definedName name="PC_PROD" localSheetId="0">#REF!</definedName>
    <definedName name="PC_PROD" localSheetId="2">#REF!</definedName>
    <definedName name="PC_PROD" localSheetId="1">#REF!</definedName>
    <definedName name="PC_PROD">#REF!</definedName>
    <definedName name="pds" localSheetId="0">#REF!</definedName>
    <definedName name="pds" localSheetId="2">#REF!</definedName>
    <definedName name="pds" localSheetId="1">#REF!</definedName>
    <definedName name="pds">#REF!</definedName>
    <definedName name="Per_Nam">#N/A</definedName>
    <definedName name="Person">#N/A</definedName>
    <definedName name="PERSON_1" localSheetId="0">#REF!</definedName>
    <definedName name="PERSON_1" localSheetId="2">#REF!</definedName>
    <definedName name="PERSON_1" localSheetId="1">#REF!</definedName>
    <definedName name="PERSON_1">#REF!</definedName>
    <definedName name="PERSON_10" localSheetId="0">#REF!</definedName>
    <definedName name="PERSON_10" localSheetId="2">#REF!</definedName>
    <definedName name="PERSON_10" localSheetId="1">#REF!</definedName>
    <definedName name="PERSON_10">#REF!</definedName>
    <definedName name="PERSON_11" localSheetId="0">#REF!</definedName>
    <definedName name="PERSON_11" localSheetId="2">#REF!</definedName>
    <definedName name="PERSON_11" localSheetId="1">#REF!</definedName>
    <definedName name="PERSON_11">#REF!</definedName>
    <definedName name="PERSON_12" localSheetId="0">#REF!</definedName>
    <definedName name="PERSON_12" localSheetId="2">#REF!</definedName>
    <definedName name="PERSON_12" localSheetId="1">#REF!</definedName>
    <definedName name="PERSON_12">#REF!</definedName>
    <definedName name="PERSON_13" localSheetId="0">#REF!</definedName>
    <definedName name="PERSON_13" localSheetId="2">#REF!</definedName>
    <definedName name="PERSON_13" localSheetId="1">#REF!</definedName>
    <definedName name="PERSON_13">#REF!</definedName>
    <definedName name="PERSON_14" localSheetId="0">#REF!</definedName>
    <definedName name="PERSON_14" localSheetId="2">#REF!</definedName>
    <definedName name="PERSON_14" localSheetId="1">#REF!</definedName>
    <definedName name="PERSON_14">#REF!</definedName>
    <definedName name="PERSON_15" localSheetId="0">#REF!</definedName>
    <definedName name="PERSON_15" localSheetId="2">#REF!</definedName>
    <definedName name="PERSON_15" localSheetId="1">#REF!</definedName>
    <definedName name="PERSON_15">#REF!</definedName>
    <definedName name="PERSON_16" localSheetId="0">#REF!</definedName>
    <definedName name="PERSON_16" localSheetId="2">#REF!</definedName>
    <definedName name="PERSON_16" localSheetId="1">#REF!</definedName>
    <definedName name="PERSON_16">#REF!</definedName>
    <definedName name="PERSON_17" localSheetId="0">#REF!</definedName>
    <definedName name="PERSON_17" localSheetId="2">#REF!</definedName>
    <definedName name="PERSON_17" localSheetId="1">#REF!</definedName>
    <definedName name="PERSON_17">#REF!</definedName>
    <definedName name="PERSON_18" localSheetId="0">#REF!</definedName>
    <definedName name="PERSON_18" localSheetId="2">#REF!</definedName>
    <definedName name="PERSON_18" localSheetId="1">#REF!</definedName>
    <definedName name="PERSON_18">#REF!</definedName>
    <definedName name="PERSON_19" localSheetId="0">#REF!</definedName>
    <definedName name="PERSON_19" localSheetId="2">#REF!</definedName>
    <definedName name="PERSON_19" localSheetId="1">#REF!</definedName>
    <definedName name="PERSON_19">#REF!</definedName>
    <definedName name="PERSON_2" localSheetId="0">#REF!</definedName>
    <definedName name="PERSON_2" localSheetId="2">#REF!</definedName>
    <definedName name="PERSON_2" localSheetId="1">#REF!</definedName>
    <definedName name="PERSON_2">#REF!</definedName>
    <definedName name="PERSON_20" localSheetId="0">#REF!</definedName>
    <definedName name="PERSON_20" localSheetId="2">#REF!</definedName>
    <definedName name="PERSON_20" localSheetId="1">#REF!</definedName>
    <definedName name="PERSON_20">#REF!</definedName>
    <definedName name="PERSON_3" localSheetId="0">#REF!</definedName>
    <definedName name="PERSON_3" localSheetId="2">#REF!</definedName>
    <definedName name="PERSON_3" localSheetId="1">#REF!</definedName>
    <definedName name="PERSON_3">#REF!</definedName>
    <definedName name="PERSON_4" localSheetId="0">#REF!</definedName>
    <definedName name="PERSON_4" localSheetId="2">#REF!</definedName>
    <definedName name="PERSON_4" localSheetId="1">#REF!</definedName>
    <definedName name="PERSON_4">#REF!</definedName>
    <definedName name="PERSON_5" localSheetId="0">#REF!</definedName>
    <definedName name="PERSON_5" localSheetId="2">#REF!</definedName>
    <definedName name="PERSON_5" localSheetId="1">#REF!</definedName>
    <definedName name="PERSON_5">#REF!</definedName>
    <definedName name="PERSON_6" localSheetId="0">#REF!</definedName>
    <definedName name="PERSON_6" localSheetId="2">#REF!</definedName>
    <definedName name="PERSON_6" localSheetId="1">#REF!</definedName>
    <definedName name="PERSON_6">#REF!</definedName>
    <definedName name="PERSON_7" localSheetId="0">#REF!</definedName>
    <definedName name="PERSON_7" localSheetId="2">#REF!</definedName>
    <definedName name="PERSON_7" localSheetId="1">#REF!</definedName>
    <definedName name="PERSON_7">#REF!</definedName>
    <definedName name="PERSON_8" localSheetId="0">#REF!</definedName>
    <definedName name="PERSON_8" localSheetId="2">#REF!</definedName>
    <definedName name="PERSON_8" localSheetId="1">#REF!</definedName>
    <definedName name="PERSON_8">#REF!</definedName>
    <definedName name="PERSON_9" localSheetId="0">#REF!</definedName>
    <definedName name="PERSON_9" localSheetId="2">#REF!</definedName>
    <definedName name="PERSON_9" localSheetId="1">#REF!</definedName>
    <definedName name="PERSON_9">#REF!</definedName>
    <definedName name="Peugeot" localSheetId="0">#REF!</definedName>
    <definedName name="Peugeot" localSheetId="2">#REF!</definedName>
    <definedName name="Peugeot" localSheetId="1">#REF!</definedName>
    <definedName name="Peugeot">#REF!</definedName>
    <definedName name="PH" localSheetId="0">#REF!</definedName>
    <definedName name="PH" localSheetId="2">#REF!</definedName>
    <definedName name="PH" localSheetId="1">#REF!</definedName>
    <definedName name="PH">#REF!</definedName>
    <definedName name="PH단계별" hidden="1">{#N/A,#N/A,TRUE,"일정"}</definedName>
    <definedName name="PJT" hidden="1">{#N/A,#N/A,FALSE,"인원";#N/A,#N/A,FALSE,"비용2";#N/A,#N/A,FALSE,"비용1";#N/A,#N/A,FALSE,"비용";#N/A,#N/A,FALSE,"보증2";#N/A,#N/A,FALSE,"보증1";#N/A,#N/A,FALSE,"보증";#N/A,#N/A,FALSE,"손익1";#N/A,#N/A,FALSE,"손익";#N/A,#N/A,FALSE,"부서별매출";#N/A,#N/A,FALSE,"매출"}</definedName>
    <definedName name="PL" localSheetId="0" hidden="1">{#N/A,#N/A,FALSE,"BODY"}</definedName>
    <definedName name="PL" localSheetId="2" hidden="1">{#N/A,#N/A,FALSE,"BODY"}</definedName>
    <definedName name="PL" localSheetId="1" hidden="1">{#N/A,#N/A,FALSE,"BODY"}</definedName>
    <definedName name="PL" hidden="1">{#N/A,#N/A,FALSE,"BODY"}</definedName>
    <definedName name="pmnCCode1" localSheetId="0">#REF!</definedName>
    <definedName name="pmnCCode1" localSheetId="2">#REF!</definedName>
    <definedName name="pmnCCode1" localSheetId="1">#REF!</definedName>
    <definedName name="pmnCCode1">#REF!</definedName>
    <definedName name="pmnCCode2" localSheetId="0">#REF!</definedName>
    <definedName name="pmnCCode2" localSheetId="2">#REF!</definedName>
    <definedName name="pmnCCode2" localSheetId="1">#REF!</definedName>
    <definedName name="pmnCCode2">#REF!</definedName>
    <definedName name="pmnDay" localSheetId="0">#REF!</definedName>
    <definedName name="pmnDay" localSheetId="2">#REF!</definedName>
    <definedName name="pmnDay" localSheetId="1">#REF!</definedName>
    <definedName name="pmnDay">#REF!</definedName>
    <definedName name="pmnDCode1" localSheetId="0">#REF!</definedName>
    <definedName name="pmnDCode1" localSheetId="2">#REF!</definedName>
    <definedName name="pmnDCode1" localSheetId="1">#REF!</definedName>
    <definedName name="pmnDCode1">#REF!</definedName>
    <definedName name="pmnDCode2" localSheetId="0">#REF!</definedName>
    <definedName name="pmnDCode2" localSheetId="2">#REF!</definedName>
    <definedName name="pmnDCode2" localSheetId="1">#REF!</definedName>
    <definedName name="pmnDCode2">#REF!</definedName>
    <definedName name="pmnDirection" localSheetId="0">#REF!</definedName>
    <definedName name="pmnDirection" localSheetId="2">#REF!</definedName>
    <definedName name="pmnDirection" localSheetId="1">#REF!</definedName>
    <definedName name="pmnDirection">#REF!</definedName>
    <definedName name="pmnMonth" localSheetId="0">#REF!</definedName>
    <definedName name="pmnMonth" localSheetId="2">#REF!</definedName>
    <definedName name="pmnMonth" localSheetId="1">#REF!</definedName>
    <definedName name="pmnMonth">#REF!</definedName>
    <definedName name="pmnNumber" localSheetId="0">#REF!</definedName>
    <definedName name="pmnNumber" localSheetId="2">#REF!</definedName>
    <definedName name="pmnNumber" localSheetId="1">#REF!</definedName>
    <definedName name="pmnNumber">#REF!</definedName>
    <definedName name="pmnOper" localSheetId="0">#REF!</definedName>
    <definedName name="pmnOper" localSheetId="2">#REF!</definedName>
    <definedName name="pmnOper" localSheetId="1">#REF!</definedName>
    <definedName name="pmnOper">#REF!</definedName>
    <definedName name="pmnPayer" localSheetId="0">#REF!</definedName>
    <definedName name="pmnPayer" localSheetId="2">#REF!</definedName>
    <definedName name="pmnPayer" localSheetId="1">#REF!</definedName>
    <definedName name="pmnPayer">#REF!</definedName>
    <definedName name="pmnPayer1" localSheetId="0">#REF!</definedName>
    <definedName name="pmnPayer1" localSheetId="2">#REF!</definedName>
    <definedName name="pmnPayer1" localSheetId="1">#REF!</definedName>
    <definedName name="pmnPayer1">#REF!</definedName>
    <definedName name="pmnPayerBank1" localSheetId="0">#REF!</definedName>
    <definedName name="pmnPayerBank1" localSheetId="2">#REF!</definedName>
    <definedName name="pmnPayerBank1" localSheetId="1">#REF!</definedName>
    <definedName name="pmnPayerBank1">#REF!</definedName>
    <definedName name="pmnPayerBank2" localSheetId="0">#REF!</definedName>
    <definedName name="pmnPayerBank2" localSheetId="2">#REF!</definedName>
    <definedName name="pmnPayerBank2" localSheetId="1">#REF!</definedName>
    <definedName name="pmnPayerBank2">#REF!</definedName>
    <definedName name="pmnPayerBank3" localSheetId="0">#REF!</definedName>
    <definedName name="pmnPayerBank3" localSheetId="2">#REF!</definedName>
    <definedName name="pmnPayerBank3" localSheetId="1">#REF!</definedName>
    <definedName name="pmnPayerBank3">#REF!</definedName>
    <definedName name="pmnPayerCode" localSheetId="0">#REF!</definedName>
    <definedName name="pmnPayerCode" localSheetId="2">#REF!</definedName>
    <definedName name="pmnPayerCode" localSheetId="1">#REF!</definedName>
    <definedName name="pmnPayerCode">#REF!</definedName>
    <definedName name="pmnPayerCount1" localSheetId="0">#REF!</definedName>
    <definedName name="pmnPayerCount1" localSheetId="2">#REF!</definedName>
    <definedName name="pmnPayerCount1" localSheetId="1">#REF!</definedName>
    <definedName name="pmnPayerCount1">#REF!</definedName>
    <definedName name="pmnPayerCount2" localSheetId="0">#REF!</definedName>
    <definedName name="pmnPayerCount2" localSheetId="2">#REF!</definedName>
    <definedName name="pmnPayerCount2" localSheetId="1">#REF!</definedName>
    <definedName name="pmnPayerCount2">#REF!</definedName>
    <definedName name="pmnPayerCount3" localSheetId="0">#REF!</definedName>
    <definedName name="pmnPayerCount3" localSheetId="2">#REF!</definedName>
    <definedName name="pmnPayerCount3" localSheetId="1">#REF!</definedName>
    <definedName name="pmnPayerCount3">#REF!</definedName>
    <definedName name="pmnRecBank1" localSheetId="0">#REF!</definedName>
    <definedName name="pmnRecBank1" localSheetId="2">#REF!</definedName>
    <definedName name="pmnRecBank1" localSheetId="1">#REF!</definedName>
    <definedName name="pmnRecBank1">#REF!</definedName>
    <definedName name="pmnRecBank2" localSheetId="0">#REF!</definedName>
    <definedName name="pmnRecBank2" localSheetId="2">#REF!</definedName>
    <definedName name="pmnRecBank2" localSheetId="1">#REF!</definedName>
    <definedName name="pmnRecBank2">#REF!</definedName>
    <definedName name="pmnRecBank3" localSheetId="0">#REF!</definedName>
    <definedName name="pmnRecBank3" localSheetId="2">#REF!</definedName>
    <definedName name="pmnRecBank3" localSheetId="1">#REF!</definedName>
    <definedName name="pmnRecBank3">#REF!</definedName>
    <definedName name="pmnRecCode" localSheetId="0">#REF!</definedName>
    <definedName name="pmnRecCode" localSheetId="2">#REF!</definedName>
    <definedName name="pmnRecCode" localSheetId="1">#REF!</definedName>
    <definedName name="pmnRecCode">#REF!</definedName>
    <definedName name="pmnRecCount1" localSheetId="0">#REF!</definedName>
    <definedName name="pmnRecCount1" localSheetId="2">#REF!</definedName>
    <definedName name="pmnRecCount1" localSheetId="1">#REF!</definedName>
    <definedName name="pmnRecCount1">#REF!</definedName>
    <definedName name="pmnRecCount2" localSheetId="0">#REF!</definedName>
    <definedName name="pmnRecCount2" localSheetId="2">#REF!</definedName>
    <definedName name="pmnRecCount2" localSheetId="1">#REF!</definedName>
    <definedName name="pmnRecCount2">#REF!</definedName>
    <definedName name="pmnRecCount3" localSheetId="0">#REF!</definedName>
    <definedName name="pmnRecCount3" localSheetId="2">#REF!</definedName>
    <definedName name="pmnRecCount3" localSheetId="1">#REF!</definedName>
    <definedName name="pmnRecCount3">#REF!</definedName>
    <definedName name="pmnReceiver" localSheetId="0">#REF!</definedName>
    <definedName name="pmnReceiver" localSheetId="2">#REF!</definedName>
    <definedName name="pmnReceiver" localSheetId="1">#REF!</definedName>
    <definedName name="pmnReceiver">#REF!</definedName>
    <definedName name="pmnReceiver1" localSheetId="0">#REF!</definedName>
    <definedName name="pmnReceiver1" localSheetId="2">#REF!</definedName>
    <definedName name="pmnReceiver1" localSheetId="1">#REF!</definedName>
    <definedName name="pmnReceiver1">#REF!</definedName>
    <definedName name="pmnSum1" localSheetId="0">#REF!</definedName>
    <definedName name="pmnSum1" localSheetId="2">#REF!</definedName>
    <definedName name="pmnSum1" localSheetId="1">#REF!</definedName>
    <definedName name="pmnSum1">#REF!</definedName>
    <definedName name="pmnSum2" localSheetId="0">#REF!</definedName>
    <definedName name="pmnSum2" localSheetId="2">#REF!</definedName>
    <definedName name="pmnSum2" localSheetId="1">#REF!</definedName>
    <definedName name="pmnSum2">#REF!</definedName>
    <definedName name="pmnWNalog" localSheetId="0">#REF!</definedName>
    <definedName name="pmnWNalog" localSheetId="2">#REF!</definedName>
    <definedName name="pmnWNalog" localSheetId="1">#REF!</definedName>
    <definedName name="pmnWNalog">#REF!</definedName>
    <definedName name="pmnWSum1" localSheetId="0">#REF!</definedName>
    <definedName name="pmnWSum1" localSheetId="2">#REF!</definedName>
    <definedName name="pmnWSum1" localSheetId="1">#REF!</definedName>
    <definedName name="pmnWSum1">#REF!</definedName>
    <definedName name="pmnWSum2" localSheetId="0">#REF!</definedName>
    <definedName name="pmnWSum2" localSheetId="2">#REF!</definedName>
    <definedName name="pmnWSum2" localSheetId="1">#REF!</definedName>
    <definedName name="pmnWSum2">#REF!</definedName>
    <definedName name="pmnWSum3" localSheetId="0">#REF!</definedName>
    <definedName name="pmnWSum3" localSheetId="2">#REF!</definedName>
    <definedName name="pmnWSum3" localSheetId="1">#REF!</definedName>
    <definedName name="pmnWSum3">#REF!</definedName>
    <definedName name="pmnYear" localSheetId="0">#REF!</definedName>
    <definedName name="pmnYear" localSheetId="2">#REF!</definedName>
    <definedName name="pmnYear" localSheetId="1">#REF!</definedName>
    <definedName name="pmnYear">#REF!</definedName>
    <definedName name="PMon2">#N/A</definedName>
    <definedName name="PNOTENO">#N/A</definedName>
    <definedName name="PNumMon">#N/A</definedName>
    <definedName name="PO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OR" localSheetId="0">#REF!</definedName>
    <definedName name="POR" localSheetId="2">#REF!</definedName>
    <definedName name="POR" localSheetId="1">#REF!</definedName>
    <definedName name="POR">#REF!</definedName>
    <definedName name="POR108137C114RTM0TB0TB0TB0TB0TB" localSheetId="0">#REF!</definedName>
    <definedName name="POR108137C114RTM0TB0TB0TB0TB0TB" localSheetId="2">#REF!</definedName>
    <definedName name="POR108137C114RTM0TB0TB0TB0TB0TB" localSheetId="1">#REF!</definedName>
    <definedName name="POR108137C114RTM0TB0TB0TB0TB0TB">#REF!</definedName>
    <definedName name="POR117148C114RTM0TB0TB0TB0TB0TB" localSheetId="0">#REF!</definedName>
    <definedName name="POR117148C114RTM0TB0TB0TB0TB0TB" localSheetId="2">#REF!</definedName>
    <definedName name="POR117148C114RTM0TB0TB0TB0TB0TB" localSheetId="1">#REF!</definedName>
    <definedName name="POR117148C114RTM0TB0TB0TB0TB0TB">#REF!</definedName>
    <definedName name="POR138167C114RTM0TB0TB0TB0TB0TB" localSheetId="0">#REF!</definedName>
    <definedName name="POR138167C114RTM0TB0TB0TB0TB0TB" localSheetId="2">#REF!</definedName>
    <definedName name="POR138167C114RTM0TB0TB0TB0TB0TB" localSheetId="1">#REF!</definedName>
    <definedName name="POR138167C114RTM0TB0TB0TB0TB0TB">#REF!</definedName>
    <definedName name="POR149182C114RTM0TB0TB0TB0TB0TB" localSheetId="0">#REF!</definedName>
    <definedName name="POR149182C114RTM0TB0TB0TB0TB0TB" localSheetId="2">#REF!</definedName>
    <definedName name="POR149182C114RTM0TB0TB0TB0TB0TB" localSheetId="1">#REF!</definedName>
    <definedName name="POR149182C114RTM0TB0TB0TB0TB0TB">#REF!</definedName>
    <definedName name="POR175174C114RTM0TB0TB0TB0TB0TB" localSheetId="0">#REF!</definedName>
    <definedName name="POR175174C114RTM0TB0TB0TB0TB0TB" localSheetId="2">#REF!</definedName>
    <definedName name="POR175174C114RTM0TB0TB0TB0TB0TB" localSheetId="1">#REF!</definedName>
    <definedName name="POR175174C114RTM0TB0TB0TB0TB0TB">#REF!</definedName>
    <definedName name="POR183215C114RTM0TB0TB0TB0TB0TB" localSheetId="0">#REF!</definedName>
    <definedName name="POR183215C114RTM0TB0TB0TB0TB0TB" localSheetId="2">#REF!</definedName>
    <definedName name="POR183215C114RTM0TB0TB0TB0TB0TB" localSheetId="1">#REF!</definedName>
    <definedName name="POR183215C114RTM0TB0TB0TB0TB0TB">#REF!</definedName>
    <definedName name="POR2046C114RTM0TB0TB0TB0TB0TBTB" localSheetId="0">#REF!</definedName>
    <definedName name="POR2046C114RTM0TB0TB0TB0TB0TBTB" localSheetId="2">#REF!</definedName>
    <definedName name="POR2046C114RTM0TB0TB0TB0TB0TBTB" localSheetId="1">#REF!</definedName>
    <definedName name="POR2046C114RTM0TB0TB0TB0TB0TBTB">#REF!</definedName>
    <definedName name="POR216246C114RTM0TB0TB0TB0TB0TB" localSheetId="0">#REF!</definedName>
    <definedName name="POR216246C114RTM0TB0TB0TB0TB0TB" localSheetId="2">#REF!</definedName>
    <definedName name="POR216246C114RTM0TB0TB0TB0TB0TB" localSheetId="1">#REF!</definedName>
    <definedName name="POR216246C114RTM0TB0TB0TB0TB0TB">#REF!</definedName>
    <definedName name="POR2454C114RTM0TB0TB0TB0TB0TBTB" localSheetId="0">#REF!</definedName>
    <definedName name="POR2454C114RTM0TB0TB0TB0TB0TBTB" localSheetId="2">#REF!</definedName>
    <definedName name="POR2454C114RTM0TB0TB0TB0TB0TBTB" localSheetId="1">#REF!</definedName>
    <definedName name="POR2454C114RTM0TB0TB0TB0TB0TBTB">#REF!</definedName>
    <definedName name="POR247279C114RTM0TB0TB0TB0TB0TB" localSheetId="0">#REF!</definedName>
    <definedName name="POR247279C114RTM0TB0TB0TB0TB0TB" localSheetId="2">#REF!</definedName>
    <definedName name="POR247279C114RTM0TB0TB0TB0TB0TB" localSheetId="1">#REF!</definedName>
    <definedName name="POR247279C114RTM0TB0TB0TB0TB0TB">#REF!</definedName>
    <definedName name="POR24729C" localSheetId="0">#REF!</definedName>
    <definedName name="POR24729C" localSheetId="2">#REF!</definedName>
    <definedName name="POR24729C" localSheetId="1">#REF!</definedName>
    <definedName name="POR24729C">#REF!</definedName>
    <definedName name="POR439C124RTSQKS15C4LRTM0TB0TB0" localSheetId="0">#REF!</definedName>
    <definedName name="POR439C124RTSQKS15C4LRTM0TB0TB0" localSheetId="2">#REF!</definedName>
    <definedName name="POR439C124RTSQKS15C4LRTM0TB0TB0" localSheetId="1">#REF!</definedName>
    <definedName name="POR439C124RTSQKS15C4LRTM0TB0TB0">#REF!</definedName>
    <definedName name="POR4777C114RTM0TB0TB0TB0TB0TBTB" localSheetId="0">#REF!</definedName>
    <definedName name="POR4777C114RTM0TB0TB0TB0TB0TBTB" localSheetId="2">#REF!</definedName>
    <definedName name="POR4777C114RTM0TB0TB0TB0TB0TBTB" localSheetId="1">#REF!</definedName>
    <definedName name="POR4777C114RTM0TB0TB0TB0TB0TBTB">#REF!</definedName>
    <definedName name="POR5586C114RTM0TB0TB0TB0TB0TBTB" localSheetId="0">#REF!</definedName>
    <definedName name="POR5586C114RTM0TB0TB0TB0TB0TBTB" localSheetId="2">#REF!</definedName>
    <definedName name="POR5586C114RTM0TB0TB0TB0TB0TBTB" localSheetId="1">#REF!</definedName>
    <definedName name="POR5586C114RTM0TB0TB0TB0TB0TBTB">#REF!</definedName>
    <definedName name="POR78106C114RTM0TB0TB0TB0TB0TBT" localSheetId="0">#REF!</definedName>
    <definedName name="POR78106C114RTM0TB0TB0TB0TB0TBT" localSheetId="2">#REF!</definedName>
    <definedName name="POR78106C114RTM0TB0TB0TB0TB0TBT" localSheetId="1">#REF!</definedName>
    <definedName name="POR78106C114RTM0TB0TB0TB0TB0TBT">#REF!</definedName>
    <definedName name="POR86116C114RTM0TB0TB0TB0TB0TBT" localSheetId="0">#REF!</definedName>
    <definedName name="POR86116C114RTM0TB0TB0TB0TB0TBT" localSheetId="2">#REF!</definedName>
    <definedName name="POR86116C114RTM0TB0TB0TB0TB0TBT" localSheetId="1">#REF!</definedName>
    <definedName name="POR86116C114RTM0TB0TB0TB0TB0TBT">#REF!</definedName>
    <definedName name="Power_Steering" localSheetId="0">#REF!</definedName>
    <definedName name="Power_Steering" localSheetId="2">#REF!</definedName>
    <definedName name="Power_Steering" localSheetId="1">#REF!</definedName>
    <definedName name="Power_Steering">#REF!</definedName>
    <definedName name="Power_Window___Front" localSheetId="0">#REF!</definedName>
    <definedName name="Power_Window___Front" localSheetId="2">#REF!</definedName>
    <definedName name="Power_Window___Front" localSheetId="1">#REF!</definedName>
    <definedName name="Power_Window___Front">#REF!</definedName>
    <definedName name="pp" localSheetId="0">#REF!</definedName>
    <definedName name="pp" localSheetId="2">#REF!</definedName>
    <definedName name="pp" localSheetId="1">#REF!</definedName>
    <definedName name="pp">#REF!</definedName>
    <definedName name="ppp" localSheetId="0">#REF!</definedName>
    <definedName name="ppp" localSheetId="2">#REF!</definedName>
    <definedName name="ppp" localSheetId="1">#REF!</definedName>
    <definedName name="ppp">#REF!</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 hidden="1">{#N/A,#N/A,FALSE,"인원";#N/A,#N/A,FALSE,"비용2";#N/A,#N/A,FALSE,"비용1";#N/A,#N/A,FALSE,"비용";#N/A,#N/A,FALSE,"보증2";#N/A,#N/A,FALSE,"보증1";#N/A,#N/A,FALSE,"보증";#N/A,#N/A,FALSE,"손익1";#N/A,#N/A,FALSE,"손익";#N/A,#N/A,FALSE,"부서별매출";#N/A,#N/A,FALSE,"매출"}</definedName>
    <definedName name="PRE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iApplication1" localSheetId="0">#REF!</definedName>
    <definedName name="priApplication1" localSheetId="2">#REF!</definedName>
    <definedName name="priApplication1" localSheetId="1">#REF!</definedName>
    <definedName name="priApplication1">#REF!</definedName>
    <definedName name="priApplication2" localSheetId="0">#REF!</definedName>
    <definedName name="priApplication2" localSheetId="2">#REF!</definedName>
    <definedName name="priApplication2" localSheetId="1">#REF!</definedName>
    <definedName name="priApplication2">#REF!</definedName>
    <definedName name="price_incr" localSheetId="0">#REF!</definedName>
    <definedName name="price_incr" localSheetId="2">#REF!</definedName>
    <definedName name="price_incr" localSheetId="1">#REF!</definedName>
    <definedName name="price_incr">#REF!</definedName>
    <definedName name="price_recvry" localSheetId="0">#REF!</definedName>
    <definedName name="price_recvry" localSheetId="2">#REF!</definedName>
    <definedName name="price_recvry" localSheetId="1">#REF!</definedName>
    <definedName name="price_recvry">#REF!</definedName>
    <definedName name="priDate1" localSheetId="0">#REF!</definedName>
    <definedName name="priDate1" localSheetId="2">#REF!</definedName>
    <definedName name="priDate1" localSheetId="1">#REF!</definedName>
    <definedName name="priDate1">#REF!</definedName>
    <definedName name="priDate2" localSheetId="0">#REF!</definedName>
    <definedName name="priDate2" localSheetId="2">#REF!</definedName>
    <definedName name="priDate2" localSheetId="1">#REF!</definedName>
    <definedName name="priDate2">#REF!</definedName>
    <definedName name="priKDay" localSheetId="0">#REF!</definedName>
    <definedName name="priKDay" localSheetId="2">#REF!</definedName>
    <definedName name="priKDay" localSheetId="1">#REF!</definedName>
    <definedName name="priKDay">#REF!</definedName>
    <definedName name="priKMonth" localSheetId="0">#REF!</definedName>
    <definedName name="priKMonth" localSheetId="2">#REF!</definedName>
    <definedName name="priKMonth" localSheetId="1">#REF!</definedName>
    <definedName name="priKMonth">#REF!</definedName>
    <definedName name="priKNumber" localSheetId="0">#REF!</definedName>
    <definedName name="priKNumber" localSheetId="2">#REF!</definedName>
    <definedName name="priKNumber" localSheetId="1">#REF!</definedName>
    <definedName name="priKNumber">#REF!</definedName>
    <definedName name="priKOrgn" localSheetId="0">#REF!</definedName>
    <definedName name="priKOrgn" localSheetId="2">#REF!</definedName>
    <definedName name="priKOrgn" localSheetId="1">#REF!</definedName>
    <definedName name="priKOrgn">#REF!</definedName>
    <definedName name="priKPayer1" localSheetId="0">#REF!</definedName>
    <definedName name="priKPayer1" localSheetId="2">#REF!</definedName>
    <definedName name="priKPayer1" localSheetId="1">#REF!</definedName>
    <definedName name="priKPayer1">#REF!</definedName>
    <definedName name="priKPayer2" localSheetId="0">#REF!</definedName>
    <definedName name="priKPayer2" localSheetId="2">#REF!</definedName>
    <definedName name="priKPayer2" localSheetId="1">#REF!</definedName>
    <definedName name="priKPayer2">#REF!</definedName>
    <definedName name="priKPayer3" localSheetId="0">#REF!</definedName>
    <definedName name="priKPayer3" localSheetId="2">#REF!</definedName>
    <definedName name="priKPayer3" localSheetId="1">#REF!</definedName>
    <definedName name="priKPayer3">#REF!</definedName>
    <definedName name="priKSubject1" localSheetId="0">#REF!</definedName>
    <definedName name="priKSubject1" localSheetId="2">#REF!</definedName>
    <definedName name="priKSubject1" localSheetId="1">#REF!</definedName>
    <definedName name="priKSubject1">#REF!</definedName>
    <definedName name="priKSubject2" localSheetId="0">#REF!</definedName>
    <definedName name="priKSubject2" localSheetId="2">#REF!</definedName>
    <definedName name="priKSubject2" localSheetId="1">#REF!</definedName>
    <definedName name="priKSubject2">#REF!</definedName>
    <definedName name="priKSubject3" localSheetId="0">#REF!</definedName>
    <definedName name="priKSubject3" localSheetId="2">#REF!</definedName>
    <definedName name="priKSubject3" localSheetId="1">#REF!</definedName>
    <definedName name="priKSubject3">#REF!</definedName>
    <definedName name="priKWSum1" localSheetId="0">#REF!</definedName>
    <definedName name="priKWSum1" localSheetId="2">#REF!</definedName>
    <definedName name="priKWSum1" localSheetId="1">#REF!</definedName>
    <definedName name="priKWSum1">#REF!</definedName>
    <definedName name="priKWSum2" localSheetId="0">#REF!</definedName>
    <definedName name="priKWSum2" localSheetId="2">#REF!</definedName>
    <definedName name="priKWSum2" localSheetId="1">#REF!</definedName>
    <definedName name="priKWSum2">#REF!</definedName>
    <definedName name="priKWSum3" localSheetId="0">#REF!</definedName>
    <definedName name="priKWSum3" localSheetId="2">#REF!</definedName>
    <definedName name="priKWSum3" localSheetId="1">#REF!</definedName>
    <definedName name="priKWSum3">#REF!</definedName>
    <definedName name="priKWSum4" localSheetId="0">#REF!</definedName>
    <definedName name="priKWSum4" localSheetId="2">#REF!</definedName>
    <definedName name="priKWSum4" localSheetId="1">#REF!</definedName>
    <definedName name="priKWSum4">#REF!</definedName>
    <definedName name="priKWSum5" localSheetId="0">#REF!</definedName>
    <definedName name="priKWSum5" localSheetId="2">#REF!</definedName>
    <definedName name="priKWSum5" localSheetId="1">#REF!</definedName>
    <definedName name="priKWSum5">#REF!</definedName>
    <definedName name="priKWSumC" localSheetId="0">#REF!</definedName>
    <definedName name="priKWSumC" localSheetId="2">#REF!</definedName>
    <definedName name="priKWSumC" localSheetId="1">#REF!</definedName>
    <definedName name="priKWSumC">#REF!</definedName>
    <definedName name="priKYear" localSheetId="0">#REF!</definedName>
    <definedName name="priKYear" localSheetId="2">#REF!</definedName>
    <definedName name="priKYear" localSheetId="1">#REF!</definedName>
    <definedName name="priKYear">#REF!</definedName>
    <definedName name="Prim1">#N/A</definedName>
    <definedName name="Prim2">#N/A</definedName>
    <definedName name="Prim3">#N/A</definedName>
    <definedName name="Prim4">#N/A</definedName>
    <definedName name="PRIMAMT">#N/A</definedName>
    <definedName name="PRINT_1">[0]!PRINT_1</definedName>
    <definedName name="PRINT_2">[0]!PRINT_2</definedName>
    <definedName name="Print_3_pages" localSheetId="0">#REF!,#REF!,#REF!</definedName>
    <definedName name="Print_3_pages" localSheetId="2">#REF!,#REF!,#REF!</definedName>
    <definedName name="Print_3_pages" localSheetId="1">#REF!,#REF!,#REF!</definedName>
    <definedName name="Print_3_pages">#REF!,#REF!,#REF!</definedName>
    <definedName name="Print_Area_MI" localSheetId="0">#REF!</definedName>
    <definedName name="Print_Area_MI" localSheetId="2">#REF!</definedName>
    <definedName name="Print_Area_MI" localSheetId="1">#REF!</definedName>
    <definedName name="Print_Area_MI">#REF!</definedName>
    <definedName name="Print_Titles_MI" localSheetId="0">#REF!</definedName>
    <definedName name="Print_Titles_MI" localSheetId="2">#REF!</definedName>
    <definedName name="Print_Titles_MI" localSheetId="1">#REF!</definedName>
    <definedName name="Print_Titles_MI">#REF!</definedName>
    <definedName name="print3pages" localSheetId="0">#REF!,#REF!,#REF!</definedName>
    <definedName name="print3pages" localSheetId="2">#REF!,#REF!,#REF!</definedName>
    <definedName name="print3pages" localSheetId="1">#REF!,#REF!,#REF!</definedName>
    <definedName name="print3pages">#REF!,#REF!,#REF!</definedName>
    <definedName name="PRINT객ITLES" localSheetId="0">#REF!</definedName>
    <definedName name="PRINT객ITLES" localSheetId="2">#REF!</definedName>
    <definedName name="PRINT객ITLES" localSheetId="1">#REF!</definedName>
    <definedName name="PRINT객ITLES">#REF!</definedName>
    <definedName name="PRINT객ITLES강I" localSheetId="0">#REF!</definedName>
    <definedName name="PRINT객ITLES강I" localSheetId="2">#REF!</definedName>
    <definedName name="PRINT객ITLES강I" localSheetId="1">#REF!</definedName>
    <definedName name="PRINT객ITLES강I">#REF!</definedName>
    <definedName name="PRINTㅣREA" localSheetId="0">#REF!</definedName>
    <definedName name="PRINTㅣREA" localSheetId="2">#REF!</definedName>
    <definedName name="PRINTㅣREA" localSheetId="1">#REF!</definedName>
    <definedName name="PRINTㅣREA">#REF!</definedName>
    <definedName name="PRINTㅣREA강I" localSheetId="0">#REF!</definedName>
    <definedName name="PRINTㅣREA강I" localSheetId="2">#REF!</definedName>
    <definedName name="PRINTㅣREA강I" localSheetId="1">#REF!</definedName>
    <definedName name="PRINTㅣREA강I">#REF!</definedName>
    <definedName name="priNumber" localSheetId="0">#REF!</definedName>
    <definedName name="priNumber" localSheetId="2">#REF!</definedName>
    <definedName name="priNumber" localSheetId="1">#REF!</definedName>
    <definedName name="priNumber">#REF!</definedName>
    <definedName name="priOrgn" localSheetId="0">#REF!</definedName>
    <definedName name="priOrgn" localSheetId="2">#REF!</definedName>
    <definedName name="priOrgn" localSheetId="1">#REF!</definedName>
    <definedName name="priOrgn">#REF!</definedName>
    <definedName name="priPayer" localSheetId="0">#REF!</definedName>
    <definedName name="priPayer" localSheetId="2">#REF!</definedName>
    <definedName name="priPayer" localSheetId="1">#REF!</definedName>
    <definedName name="priPayer">#REF!</definedName>
    <definedName name="priSubject1" localSheetId="0">#REF!</definedName>
    <definedName name="priSubject1" localSheetId="2">#REF!</definedName>
    <definedName name="priSubject1" localSheetId="1">#REF!</definedName>
    <definedName name="priSubject1">#REF!</definedName>
    <definedName name="priSubject2" localSheetId="0">#REF!</definedName>
    <definedName name="priSubject2" localSheetId="2">#REF!</definedName>
    <definedName name="priSubject2" localSheetId="1">#REF!</definedName>
    <definedName name="priSubject2">#REF!</definedName>
    <definedName name="priSum" localSheetId="0">#REF!</definedName>
    <definedName name="priSum" localSheetId="2">#REF!</definedName>
    <definedName name="priSum" localSheetId="1">#REF!</definedName>
    <definedName name="priSum">#REF!</definedName>
    <definedName name="priWSum1" localSheetId="0">#REF!</definedName>
    <definedName name="priWSum1" localSheetId="2">#REF!</definedName>
    <definedName name="priWSum1" localSheetId="1">#REF!</definedName>
    <definedName name="priWSum1">#REF!</definedName>
    <definedName name="priWSum2" localSheetId="0">#REF!</definedName>
    <definedName name="priWSum2" localSheetId="2">#REF!</definedName>
    <definedName name="priWSum2" localSheetId="1">#REF!</definedName>
    <definedName name="priWSum2">#REF!</definedName>
    <definedName name="priWSumC" localSheetId="0">#REF!</definedName>
    <definedName name="priWSumC" localSheetId="2">#REF!</definedName>
    <definedName name="priWSumC" localSheetId="1">#REF!</definedName>
    <definedName name="priWSumC">#REF!</definedName>
    <definedName name="PRO" hidden="1">{#N/A,#N/A,TRUE,"일정"}</definedName>
    <definedName name="ProcDiscount" localSheetId="0">#REF!</definedName>
    <definedName name="ProcDiscount" localSheetId="2">#REF!</definedName>
    <definedName name="ProcDiscount" localSheetId="1">#REF!</definedName>
    <definedName name="ProcDiscount">#REF!</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NO">#N/A</definedName>
    <definedName name="PSMPLQ12C4LRTOR339C224RTMTBTBTB" localSheetId="0">#REF!</definedName>
    <definedName name="PSMPLQ12C4LRTOR339C224RTMTBTBTB" localSheetId="2">#REF!</definedName>
    <definedName name="PSMPLQ12C4LRTOR339C224RTMTBTBTB" localSheetId="1">#REF!</definedName>
    <definedName name="PSMPLQ12C4LRTOR339C224RTMTBTBTB">#REF!</definedName>
    <definedName name="PUR" localSheetId="0">#REF!</definedName>
    <definedName name="PUR" localSheetId="2">#REF!</definedName>
    <definedName name="PUR" localSheetId="1">#REF!</definedName>
    <definedName name="PUR">#REF!</definedName>
    <definedName name="PUX" localSheetId="0">#REF!</definedName>
    <definedName name="PUX" localSheetId="2">#REF!</definedName>
    <definedName name="PUX" localSheetId="1">#REF!</definedName>
    <definedName name="PUX">#REF!</definedName>
    <definedName name="PYear2">#N/A</definedName>
    <definedName name="qc">[0]!qc</definedName>
    <definedName name="QE" localSheetId="0">#REF!</definedName>
    <definedName name="QE" localSheetId="2">#REF!</definedName>
    <definedName name="QE" localSheetId="1">#REF!</definedName>
    <definedName name="QE">#REF!</definedName>
    <definedName name="QQQ" hidden="1">{#N/A,#N/A,FALSE,"삼진정공";#N/A,#N/A,FALSE,"영신금속";#N/A,#N/A,FALSE,"태양금속";#N/A,#N/A,FALSE,"진합정공";#N/A,#N/A,FALSE,"코리아";#N/A,#N/A,FALSE,"풍강금속";#N/A,#N/A,FALSE,"선일기계"}</definedName>
    <definedName name="qqqq"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q" hidden="1">{#N/A,#N/A,FALSE,"인원";#N/A,#N/A,FALSE,"비용2";#N/A,#N/A,FALSE,"비용1";#N/A,#N/A,FALSE,"비용";#N/A,#N/A,FALSE,"보증2";#N/A,#N/A,FALSE,"보증1";#N/A,#N/A,FALSE,"보증";#N/A,#N/A,FALSE,"손익1";#N/A,#N/A,FALSE,"손익";#N/A,#N/A,FALSE,"부서별매출";#N/A,#N/A,FALSE,"매출"}</definedName>
    <definedName name="QTY">#N/A</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W" localSheetId="0">свод!QW</definedName>
    <definedName name="QW" localSheetId="2">'СВОД 2023 12 ой (2)'!QW</definedName>
    <definedName name="QW" localSheetId="1">'СВОД 2024 янв-декабр (упр)'!QW</definedName>
    <definedName name="QW">свод!QW</definedName>
    <definedName name="QWE" localSheetId="0">#REF!</definedName>
    <definedName name="QWE" localSheetId="2">#REF!</definedName>
    <definedName name="QWE" localSheetId="1">#REF!</definedName>
    <definedName name="QWE">#REF!</definedName>
    <definedName name="R_COVER" hidden="1">{#N/A,#N/A,FALSE,"단축1";#N/A,#N/A,FALSE,"단축2";#N/A,#N/A,FALSE,"단축3";#N/A,#N/A,FALSE,"장축";#N/A,#N/A,FALSE,"4WD"}</definedName>
    <definedName name="Radio_Cassette" localSheetId="0">#REF!</definedName>
    <definedName name="Radio_Cassette" localSheetId="2">#REF!</definedName>
    <definedName name="Radio_Cassette" localSheetId="1">#REF!</definedName>
    <definedName name="Radio_Cassette">#REF!</definedName>
    <definedName name="rasApplication1" localSheetId="0">#REF!</definedName>
    <definedName name="rasApplication1" localSheetId="2">#REF!</definedName>
    <definedName name="rasApplication1" localSheetId="1">#REF!</definedName>
    <definedName name="rasApplication1">#REF!</definedName>
    <definedName name="rasApplication2" localSheetId="0">#REF!</definedName>
    <definedName name="rasApplication2" localSheetId="2">#REF!</definedName>
    <definedName name="rasApplication2" localSheetId="1">#REF!</definedName>
    <definedName name="rasApplication2">#REF!</definedName>
    <definedName name="rasDate1" localSheetId="0">#REF!</definedName>
    <definedName name="rasDate1" localSheetId="2">#REF!</definedName>
    <definedName name="rasDate1" localSheetId="1">#REF!</definedName>
    <definedName name="rasDate1">#REF!</definedName>
    <definedName name="rasDate2" localSheetId="0">#REF!</definedName>
    <definedName name="rasDate2" localSheetId="2">#REF!</definedName>
    <definedName name="rasDate2" localSheetId="1">#REF!</definedName>
    <definedName name="rasDate2">#REF!</definedName>
    <definedName name="rasDoc1" localSheetId="0">#REF!</definedName>
    <definedName name="rasDoc1" localSheetId="2">#REF!</definedName>
    <definedName name="rasDoc1" localSheetId="1">#REF!</definedName>
    <definedName name="rasDoc1">#REF!</definedName>
    <definedName name="rasDoc2" localSheetId="0">#REF!</definedName>
    <definedName name="rasDoc2" localSheetId="2">#REF!</definedName>
    <definedName name="rasDoc2" localSheetId="1">#REF!</definedName>
    <definedName name="rasDoc2">#REF!</definedName>
    <definedName name="Rasmot">#N/A</definedName>
    <definedName name="rasNumber" localSheetId="0">#REF!</definedName>
    <definedName name="rasNumber" localSheetId="2">#REF!</definedName>
    <definedName name="rasNumber" localSheetId="1">#REF!</definedName>
    <definedName name="rasNumber">#REF!</definedName>
    <definedName name="rasOrgn" localSheetId="0">#REF!</definedName>
    <definedName name="rasOrgn" localSheetId="2">#REF!</definedName>
    <definedName name="rasOrgn" localSheetId="1">#REF!</definedName>
    <definedName name="rasOrgn">#REF!</definedName>
    <definedName name="rasRecDay" localSheetId="0">#REF!</definedName>
    <definedName name="rasRecDay" localSheetId="2">#REF!</definedName>
    <definedName name="rasRecDay" localSheetId="1">#REF!</definedName>
    <definedName name="rasRecDay">#REF!</definedName>
    <definedName name="rasReceiver" localSheetId="0">#REF!</definedName>
    <definedName name="rasReceiver" localSheetId="2">#REF!</definedName>
    <definedName name="rasReceiver" localSheetId="1">#REF!</definedName>
    <definedName name="rasReceiver">#REF!</definedName>
    <definedName name="rasRecMonth" localSheetId="0">#REF!</definedName>
    <definedName name="rasRecMonth" localSheetId="2">#REF!</definedName>
    <definedName name="rasRecMonth" localSheetId="1">#REF!</definedName>
    <definedName name="rasRecMonth">#REF!</definedName>
    <definedName name="rasRecYear" localSheetId="0">#REF!</definedName>
    <definedName name="rasRecYear" localSheetId="2">#REF!</definedName>
    <definedName name="rasRecYear" localSheetId="1">#REF!</definedName>
    <definedName name="rasRecYear">#REF!</definedName>
    <definedName name="rasSubject1" localSheetId="0">#REF!</definedName>
    <definedName name="rasSubject1" localSheetId="2">#REF!</definedName>
    <definedName name="rasSubject1" localSheetId="1">#REF!</definedName>
    <definedName name="rasSubject1">#REF!</definedName>
    <definedName name="rasSubject2" localSheetId="0">#REF!</definedName>
    <definedName name="rasSubject2" localSheetId="2">#REF!</definedName>
    <definedName name="rasSubject2" localSheetId="1">#REF!</definedName>
    <definedName name="rasSubject2">#REF!</definedName>
    <definedName name="rasSum" localSheetId="0">#REF!</definedName>
    <definedName name="rasSum" localSheetId="2">#REF!</definedName>
    <definedName name="rasSum" localSheetId="1">#REF!</definedName>
    <definedName name="rasSum">#REF!</definedName>
    <definedName name="rasWRecSum1" localSheetId="0">#REF!</definedName>
    <definedName name="rasWRecSum1" localSheetId="2">#REF!</definedName>
    <definedName name="rasWRecSum1" localSheetId="1">#REF!</definedName>
    <definedName name="rasWRecSum1">#REF!</definedName>
    <definedName name="rasWRecSum2" localSheetId="0">#REF!</definedName>
    <definedName name="rasWRecSum2" localSheetId="2">#REF!</definedName>
    <definedName name="rasWRecSum2" localSheetId="1">#REF!</definedName>
    <definedName name="rasWRecSum2">#REF!</definedName>
    <definedName name="rasWRecSumC" localSheetId="0">#REF!</definedName>
    <definedName name="rasWRecSumC" localSheetId="2">#REF!</definedName>
    <definedName name="rasWRecSumC" localSheetId="1">#REF!</definedName>
    <definedName name="rasWRecSumC">#REF!</definedName>
    <definedName name="rasWSum1" localSheetId="0">#REF!</definedName>
    <definedName name="rasWSum1" localSheetId="2">#REF!</definedName>
    <definedName name="rasWSum1" localSheetId="1">#REF!</definedName>
    <definedName name="rasWSum1">#REF!</definedName>
    <definedName name="rasWSum2" localSheetId="0">#REF!</definedName>
    <definedName name="rasWSum2" localSheetId="2">#REF!</definedName>
    <definedName name="rasWSum2" localSheetId="1">#REF!</definedName>
    <definedName name="rasWSum2">#REF!</definedName>
    <definedName name="rasWSumC" localSheetId="0">#REF!</definedName>
    <definedName name="rasWSumC" localSheetId="2">#REF!</definedName>
    <definedName name="rasWSumC" localSheetId="1">#REF!</definedName>
    <definedName name="rasWSumC">#REF!</definedName>
    <definedName name="RATE" localSheetId="0">#REF!</definedName>
    <definedName name="RATE" localSheetId="2">#REF!</definedName>
    <definedName name="RATE" localSheetId="1">#REF!</definedName>
    <definedName name="RATE">#REF!</definedName>
    <definedName name="RATIO" localSheetId="0">#REF!</definedName>
    <definedName name="RATIO" localSheetId="2">#REF!</definedName>
    <definedName name="RATIO" localSheetId="1">#REF!</definedName>
    <definedName name="RATIO">#REF!</definedName>
    <definedName name="RCPTNO">#N/A</definedName>
    <definedName name="re" localSheetId="0" hidden="1">{#N/A,#N/A,FALSE,"인원";#N/A,#N/A,FALSE,"비용2";#N/A,#N/A,FALSE,"비용1";#N/A,#N/A,FALSE,"비용";#N/A,#N/A,FALSE,"보증2";#N/A,#N/A,FALSE,"보증1";#N/A,#N/A,FALSE,"보증";#N/A,#N/A,FALSE,"손익1";#N/A,#N/A,FALSE,"손익";#N/A,#N/A,FALSE,"부서별매출";#N/A,#N/A,FALSE,"매출"}</definedName>
    <definedName name="re" localSheetId="2" hidden="1">{#N/A,#N/A,FALSE,"인원";#N/A,#N/A,FALSE,"비용2";#N/A,#N/A,FALSE,"비용1";#N/A,#N/A,FALSE,"비용";#N/A,#N/A,FALSE,"보증2";#N/A,#N/A,FALSE,"보증1";#N/A,#N/A,FALSE,"보증";#N/A,#N/A,FALSE,"손익1";#N/A,#N/A,FALSE,"손익";#N/A,#N/A,FALSE,"부서별매출";#N/A,#N/A,FALSE,"매출"}</definedName>
    <definedName name="re" localSheetId="1" hidden="1">{#N/A,#N/A,FALSE,"인원";#N/A,#N/A,FALSE,"비용2";#N/A,#N/A,FALSE,"비용1";#N/A,#N/A,FALSE,"비용";#N/A,#N/A,FALSE,"보증2";#N/A,#N/A,FALSE,"보증1";#N/A,#N/A,FALSE,"보증";#N/A,#N/A,FALSE,"손익1";#N/A,#N/A,FALSE,"손익";#N/A,#N/A,FALSE,"부서별매출";#N/A,#N/A,FALSE,"매출"}</definedName>
    <definedName name="re" hidden="1">{#N/A,#N/A,FALSE,"인원";#N/A,#N/A,FALSE,"비용2";#N/A,#N/A,FALSE,"비용1";#N/A,#N/A,FALSE,"비용";#N/A,#N/A,FALSE,"보증2";#N/A,#N/A,FALSE,"보증1";#N/A,#N/A,FALSE,"보증";#N/A,#N/A,FALSE,"손익1";#N/A,#N/A,FALSE,"손익";#N/A,#N/A,FALSE,"부서별매출";#N/A,#N/A,FALSE,"매출"}</definedName>
    <definedName name="Rear" localSheetId="0">#REF!</definedName>
    <definedName name="Rear" localSheetId="2">#REF!</definedName>
    <definedName name="Rear" localSheetId="1">#REF!</definedName>
    <definedName name="Rear">#REF!</definedName>
    <definedName name="REFNO" localSheetId="0">#REF!</definedName>
    <definedName name="REFNO" localSheetId="2">#REF!</definedName>
    <definedName name="REFNO" localSheetId="1">#REF!</definedName>
    <definedName name="REFNO">#REF!</definedName>
    <definedName name="REMARK">#N/A</definedName>
    <definedName name="Renault" localSheetId="0">#REF!</definedName>
    <definedName name="Renault" localSheetId="2">#REF!</definedName>
    <definedName name="Renault" localSheetId="1">#REF!</definedName>
    <definedName name="Renault">#REF!</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ults" localSheetId="0">[2]Results!#REF!</definedName>
    <definedName name="Results" localSheetId="2">[2]Results!#REF!</definedName>
    <definedName name="Results" localSheetId="1">[2]Results!#REF!</definedName>
    <definedName name="Results">[2]Results!#REF!</definedName>
    <definedName name="RETE54" hidden="1">{#N/A,#N/A,FALSE,"신규dep";#N/A,#N/A,FALSE,"신규dep-금형상각후";#N/A,#N/A,FALSE,"신규dep-연구비상각후";#N/A,#N/A,FALSE,"신규dep-기계,공구상각후"}</definedName>
    <definedName name="retg3">#N/A</definedName>
    <definedName name="RHD" localSheetId="0">свод!RHD</definedName>
    <definedName name="RHD" localSheetId="2">'СВОД 2023 12 ой (2)'!RHD</definedName>
    <definedName name="RHD" localSheetId="1">'СВОД 2024 янв-декабр (упр)'!RHD</definedName>
    <definedName name="RHD">свод!RHD</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JAR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LA">[0]!RLA</definedName>
    <definedName name="RM" localSheetId="0">#REF!</definedName>
    <definedName name="RM" localSheetId="2">#REF!</definedName>
    <definedName name="RM" localSheetId="1">#REF!</definedName>
    <definedName name="RM">#REF!</definedName>
    <definedName name="RMRMR" localSheetId="0">#REF!</definedName>
    <definedName name="RMRMR" localSheetId="2">#REF!</definedName>
    <definedName name="RMRMR" localSheetId="1">#REF!</definedName>
    <definedName name="RMRMR">#REF!</definedName>
    <definedName name="RNCLTYPE">#N/A</definedName>
    <definedName name="RO" localSheetId="0">#REF!</definedName>
    <definedName name="RO" localSheetId="2">#REF!</definedName>
    <definedName name="RO" localSheetId="1">#REF!</definedName>
    <definedName name="RO">#REF!</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m">#N/A</definedName>
    <definedName name="ROOF" hidden="1">{#N/A,#N/A,TRUE,"일정"}</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 localSheetId="0">#REF!</definedName>
    <definedName name="ROW" localSheetId="2">#REF!</definedName>
    <definedName name="ROW" localSheetId="1">#REF!</definedName>
    <definedName name="ROW">#REF!</definedName>
    <definedName name="RP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 localSheetId="0">#REF!</definedName>
    <definedName name="RR" localSheetId="2">#REF!</definedName>
    <definedName name="RR" localSheetId="1">#REF!</definedName>
    <definedName name="RR">#REF!</definedName>
    <definedName name="RRR">[0]!RRR</definedName>
    <definedName name="RRRR">#N/A</definedName>
    <definedName name="RRRR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RRRR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RT" localSheetId="0">#REF!</definedName>
    <definedName name="RT" localSheetId="2">#REF!</definedName>
    <definedName name="RT" localSheetId="1">#REF!</definedName>
    <definedName name="RT">#REF!</definedName>
    <definedName name="RT.RTDK" localSheetId="0">#REF!</definedName>
    <definedName name="RT.RTDK" localSheetId="2">#REF!</definedName>
    <definedName name="RT.RTDK" localSheetId="1">#REF!</definedName>
    <definedName name="RT.RTDK">#REF!</definedName>
    <definedName name="RT울산시RTDKDK" localSheetId="0">#REF!</definedName>
    <definedName name="RT울산시RTDKDK" localSheetId="2">#REF!</definedName>
    <definedName name="RT울산시RTDKDK" localSheetId="1">#REF!</definedName>
    <definedName name="RT울산시RTDKDK">#REF!</definedName>
    <definedName name="RY" localSheetId="0">#REF!</definedName>
    <definedName name="RY" localSheetId="2">#REF!</definedName>
    <definedName name="RY" localSheetId="1">#REF!</definedName>
    <definedName name="RY">#REF!</definedName>
    <definedName name="RZVD">#N/A</definedName>
    <definedName name="S">#N/A</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na" localSheetId="0">DATE([0]!yil,[0]!oy,1)</definedName>
    <definedName name="sana" localSheetId="2">DATE([0]!yil,[0]!oy,1)</definedName>
    <definedName name="sana" localSheetId="1">DATE([0]!yil,[0]!oy,1)</definedName>
    <definedName name="sana">DATE([0]!yil,oy,1)</definedName>
    <definedName name="SC" hidden="1">{#N/A,#N/A,TRUE,"일정"}</definedName>
    <definedName name="scenario" localSheetId="0">#REF!</definedName>
    <definedName name="scenario" localSheetId="2">#REF!</definedName>
    <definedName name="scenario" localSheetId="1">#REF!</definedName>
    <definedName name="scenario">#REF!</definedName>
    <definedName name="S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 localSheetId="0">#REF!</definedName>
    <definedName name="sd" localSheetId="2">#REF!</definedName>
    <definedName name="sd" localSheetId="1">#REF!</definedName>
    <definedName name="sd">#REF!</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{#N/A,#N/A,TRUE,"일정"}</definedName>
    <definedName name="sdddd" localSheetId="0">#REF!</definedName>
    <definedName name="sdddd" localSheetId="2">#REF!</definedName>
    <definedName name="sdddd" localSheetId="1">#REF!</definedName>
    <definedName name="sdddd">#REF!</definedName>
    <definedName name="SDDF" localSheetId="0">#REF!</definedName>
    <definedName name="SDDF" localSheetId="2">#REF!</definedName>
    <definedName name="SDDF" localSheetId="1">#REF!</definedName>
    <definedName name="SDDF">#REF!</definedName>
    <definedName name="sdfg" localSheetId="0">#REF!</definedName>
    <definedName name="sdfg" localSheetId="2">#REF!</definedName>
    <definedName name="sdfg" localSheetId="1">#REF!</definedName>
    <definedName name="sdfg">#REF!</definedName>
    <definedName name="sdfsdfsd" localSheetId="0">TRUNC(([0]!oy-1)/3+1)</definedName>
    <definedName name="sdfsdfsd" localSheetId="2">TRUNC(([0]!oy-1)/3+1)</definedName>
    <definedName name="sdfsdfsd" localSheetId="1">TRUNC(([0]!oy-1)/3+1)</definedName>
    <definedName name="sdfsdfsd">TRUNC((oy-1)/3+1)</definedName>
    <definedName name="SEJH" localSheetId="0">#REF!</definedName>
    <definedName name="SEJH" localSheetId="2">#REF!</definedName>
    <definedName name="SEJH" localSheetId="1">#REF!</definedName>
    <definedName name="SEJH">#REF!</definedName>
    <definedName name="SEL" hidden="1">{#N/A,#N/A,TRUE,"일정"}</definedName>
    <definedName name="SELECTOR" hidden="1">{#N/A,#N/A,TRUE,"일정"}</definedName>
    <definedName name="sel개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ERNO">#N/A</definedName>
    <definedName name="SetBanks">#N/A</definedName>
    <definedName name="SetDay">#N/A</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ee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IN" localSheetId="0">#REF!</definedName>
    <definedName name="SHIN" localSheetId="2">#REF!</definedName>
    <definedName name="SHIN" localSheetId="1">#REF!</definedName>
    <definedName name="SHIN">#REF!</definedName>
    <definedName name="shsssreywwet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sssreywwet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sssreywwet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ide_Air_Bag" localSheetId="0">#REF!</definedName>
    <definedName name="Side_Air_Bag" localSheetId="2">#REF!</definedName>
    <definedName name="Side_Air_Bag" localSheetId="1">#REF!</definedName>
    <definedName name="Side_Air_Bag">#REF!</definedName>
    <definedName name="sk" localSheetId="0">#REF!</definedName>
    <definedName name="sk" localSheetId="2">#REF!</definedName>
    <definedName name="sk" localSheetId="1">#REF!</definedName>
    <definedName name="sk">#REF!</definedName>
    <definedName name="SKFK" localSheetId="0">#REF!</definedName>
    <definedName name="SKFK" localSheetId="2">#REF!</definedName>
    <definedName name="SKFK" localSheetId="1">#REF!</definedName>
    <definedName name="SKFK">#REF!</definedName>
    <definedName name="SLL" hidden="1">{#N/A,#N/A,FALSE,"단축1";#N/A,#N/A,FALSE,"단축2";#N/A,#N/A,FALSE,"단축3";#N/A,#N/A,FALSE,"장축";#N/A,#N/A,FALSE,"4WD"}</definedName>
    <definedName name="SLRCPTNO">#N/A</definedName>
    <definedName name="SLSERNO">#N/A</definedName>
    <definedName name="SM_00">63400</definedName>
    <definedName name="SM_01">77300</definedName>
    <definedName name="SM_02">82700</definedName>
    <definedName name="SM_03">85100</definedName>
    <definedName name="SM_04">85700</definedName>
    <definedName name="SM_05">78300</definedName>
    <definedName name="SM_06">3000</definedName>
    <definedName name="SM_07">0</definedName>
    <definedName name="SM_99">4000</definedName>
    <definedName name="SOP일정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OU" localSheetId="0">#REF!</definedName>
    <definedName name="SOU" localSheetId="2">#REF!</definedName>
    <definedName name="SOU" localSheetId="1">#REF!</definedName>
    <definedName name="SOU">#REF!</definedName>
    <definedName name="SPEED_D170" localSheetId="0">#REF!</definedName>
    <definedName name="SPEED_D170" localSheetId="2">#REF!</definedName>
    <definedName name="SPEED_D170" localSheetId="1">#REF!</definedName>
    <definedName name="SPEED_D170">#REF!</definedName>
    <definedName name="SPL" localSheetId="0">#REF!</definedName>
    <definedName name="SPL" localSheetId="2">#REF!</definedName>
    <definedName name="SPL" localSheetId="1">#REF!</definedName>
    <definedName name="SPL">#REF!</definedName>
    <definedName name="SPLY" localSheetId="0">#REF!</definedName>
    <definedName name="SPLY" localSheetId="2">#REF!</definedName>
    <definedName name="SPLY" localSheetId="1">#REF!</definedName>
    <definedName name="SPLY">#REF!</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R_00">32600</definedName>
    <definedName name="SR_01">38500</definedName>
    <definedName name="SR_02">46100</definedName>
    <definedName name="SR_03">52700</definedName>
    <definedName name="SR_04">53900</definedName>
    <definedName name="SR_05">55400</definedName>
    <definedName name="SR_06">56500</definedName>
    <definedName name="SR_07">57300</definedName>
    <definedName name="SR_99">20700</definedName>
    <definedName name="SS" localSheetId="0">свод!SS</definedName>
    <definedName name="SS" localSheetId="2">'СВОД 2023 12 ой (2)'!SS</definedName>
    <definedName name="SS" localSheetId="1">'СВОД 2024 янв-декабр (упр)'!SS</definedName>
    <definedName name="SS">свод!SS</definedName>
    <definedName name="SSS"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0">свод!SSSS</definedName>
    <definedName name="SSSS" localSheetId="2">'СВОД 2023 12 ой (2)'!SSSS</definedName>
    <definedName name="SSSS" localSheetId="1">'СВОД 2024 янв-декабр (упр)'!SSSS</definedName>
    <definedName name="SSSS">свод!SSSS</definedName>
    <definedName name="s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[0]!SSSSSS</definedName>
    <definedName name="STAR" localSheetId="0">#REF!</definedName>
    <definedName name="STAR" localSheetId="2">#REF!</definedName>
    <definedName name="STAR" localSheetId="1">#REF!</definedName>
    <definedName name="STAR">#REF!</definedName>
    <definedName name="STAR1" localSheetId="0">#REF!</definedName>
    <definedName name="STAR1" localSheetId="2">#REF!</definedName>
    <definedName name="STAR1" localSheetId="1">#REF!</definedName>
    <definedName name="STAR1">#REF!</definedName>
    <definedName name="START" localSheetId="0">#REF!</definedName>
    <definedName name="START" localSheetId="2">#REF!</definedName>
    <definedName name="START" localSheetId="1">#REF!</definedName>
    <definedName name="START">#REF!</definedName>
    <definedName name="START2" localSheetId="0">#REF!</definedName>
    <definedName name="START2" localSheetId="2">#REF!</definedName>
    <definedName name="START2" localSheetId="1">#REF!</definedName>
    <definedName name="START2">#REF!</definedName>
    <definedName name="StartDate" localSheetId="0">#REF!</definedName>
    <definedName name="StartDate" localSheetId="2">#REF!</definedName>
    <definedName name="StartDate" localSheetId="1">#REF!</definedName>
    <definedName name="StartDate">#REF!</definedName>
    <definedName name="STDATE" localSheetId="0">#REF!</definedName>
    <definedName name="STDATE" localSheetId="2">#REF!</definedName>
    <definedName name="STDATE" localSheetId="1">#REF!</definedName>
    <definedName name="STDATE">#REF!</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ruc_cost" localSheetId="0">#REF!</definedName>
    <definedName name="struc_cost" localSheetId="2">#REF!</definedName>
    <definedName name="struc_cost" localSheetId="1">#REF!</definedName>
    <definedName name="struc_cost">#REF!</definedName>
    <definedName name="SUMMARY" localSheetId="0">#REF!</definedName>
    <definedName name="SUMMARY" localSheetId="2">#REF!</definedName>
    <definedName name="SUMMARY" localSheetId="1">#REF!</definedName>
    <definedName name="SUMMARY">#REF!</definedName>
    <definedName name="Sun_Roof" localSheetId="0">#REF!</definedName>
    <definedName name="Sun_Roof" localSheetId="2">#REF!</definedName>
    <definedName name="Sun_Roof" localSheetId="1">#REF!</definedName>
    <definedName name="Sun_Roof">#REF!</definedName>
    <definedName name="sung" localSheetId="0" hidden="1">{"'Monthly 1997'!$A$3:$S$89"}</definedName>
    <definedName name="sung" localSheetId="2" hidden="1">{"'Monthly 1997'!$A$3:$S$89"}</definedName>
    <definedName name="sung" localSheetId="1" hidden="1">{"'Monthly 1997'!$A$3:$S$89"}</definedName>
    <definedName name="sung" hidden="1">{"'Monthly 1997'!$A$3:$S$89"}</definedName>
    <definedName name="sung2" localSheetId="0" hidden="1">{"'Monthly 1997'!$A$3:$S$89"}</definedName>
    <definedName name="sung2" localSheetId="2" hidden="1">{"'Monthly 1997'!$A$3:$S$89"}</definedName>
    <definedName name="sung2" localSheetId="1" hidden="1">{"'Monthly 1997'!$A$3:$S$89"}</definedName>
    <definedName name="sung2" hidden="1">{"'Monthly 1997'!$A$3:$S$89"}</definedName>
    <definedName name="SVA" localSheetId="0">#REF!</definedName>
    <definedName name="SVA" localSheetId="2">#REF!</definedName>
    <definedName name="SVA" localSheetId="1">#REF!</definedName>
    <definedName name="SVA">#REF!</definedName>
    <definedName name="SVOD">#N/A</definedName>
    <definedName name="t" localSheetId="0">#REF!</definedName>
    <definedName name="t" localSheetId="2">#REF!</definedName>
    <definedName name="t" localSheetId="1">#REF!</definedName>
    <definedName name="t">#REF!</definedName>
    <definedName name="T2004HP16" hidden="1">{#N/A,#N/A,TRUE,"일정"}</definedName>
    <definedName name="T200SEL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200개발계획B" hidden="1">{#N/A,#N/A,FALSE,"단축1";#N/A,#N/A,FALSE,"단축2";#N/A,#N/A,FALSE,"단축3";#N/A,#N/A,FALSE,"장축";#N/A,#N/A,FALSE,"4WD"}</definedName>
    <definedName name="T200팀별투자비" hidden="1">{#N/A,#N/A,TRUE,"일정"}</definedName>
    <definedName name="TAB_BUTTON" localSheetId="0">#REF!</definedName>
    <definedName name="TAB_BUTTON" localSheetId="2">#REF!</definedName>
    <definedName name="TAB_BUTTON" localSheetId="1">#REF!</definedName>
    <definedName name="TAB_BUTTON">#REF!</definedName>
    <definedName name="Tablica1Структура_рабочих_мест_по_формам_собственности_и_по_видам_деятельности_созданных">#N/A</definedName>
    <definedName name="TANK_BAFFLE" localSheetId="0">#REF!</definedName>
    <definedName name="TANK_BAFFLE" localSheetId="2">#REF!</definedName>
    <definedName name="TANK_BAFFLE" localSheetId="1">#REF!</definedName>
    <definedName name="TANK_BAFFLE">#REF!</definedName>
    <definedName name="TD">#N/A</definedName>
    <definedName name="TEMPQTY">#N/A</definedName>
    <definedName name="TEST" localSheetId="0">#REF!</definedName>
    <definedName name="TEST" localSheetId="2">#REF!</definedName>
    <definedName name="TEST" localSheetId="1">#REF!</definedName>
    <definedName name="TEST">#REF!</definedName>
    <definedName name="TEST0" localSheetId="0">#REF!</definedName>
    <definedName name="TEST0" localSheetId="2">#REF!</definedName>
    <definedName name="TEST0" localSheetId="1">#REF!</definedName>
    <definedName name="TEST0">#REF!</definedName>
    <definedName name="test1" localSheetId="0">#REF!</definedName>
    <definedName name="test1" localSheetId="2">#REF!</definedName>
    <definedName name="test1" localSheetId="1">#REF!</definedName>
    <definedName name="test1">#REF!</definedName>
    <definedName name="test2" localSheetId="0">#REF!</definedName>
    <definedName name="test2" localSheetId="2">#REF!</definedName>
    <definedName name="test2" localSheetId="1">#REF!</definedName>
    <definedName name="test2">#REF!</definedName>
    <definedName name="TESTHKEY" localSheetId="0">#REF!</definedName>
    <definedName name="TESTHKEY" localSheetId="2">#REF!</definedName>
    <definedName name="TESTHKEY" localSheetId="1">#REF!</definedName>
    <definedName name="TESTHKEY">#REF!</definedName>
    <definedName name="TESTKEYS" localSheetId="0">#REF!</definedName>
    <definedName name="TESTKEYS" localSheetId="2">#REF!</definedName>
    <definedName name="TESTKEYS" localSheetId="1">#REF!</definedName>
    <definedName name="TESTKEYS">#REF!</definedName>
    <definedName name="TESTVKEY" localSheetId="0">#REF!</definedName>
    <definedName name="TESTVKEY" localSheetId="2">#REF!</definedName>
    <definedName name="TESTVKEY" localSheetId="1">#REF!</definedName>
    <definedName name="TESTVKEY">#REF!</definedName>
    <definedName name="TFT" localSheetId="0">#REF!,#REF!,#REF!,#REF!</definedName>
    <definedName name="TFT" localSheetId="2">#REF!,#REF!,#REF!,#REF!</definedName>
    <definedName name="TFT" localSheetId="1">#REF!,#REF!,#REF!,#REF!</definedName>
    <definedName name="TFT">#REF!,#REF!,#REF!,#REF!</definedName>
    <definedName name="th" localSheetId="0">#REF!</definedName>
    <definedName name="th" localSheetId="2">#REF!</definedName>
    <definedName name="th" localSheetId="1">#REF!</definedName>
    <definedName name="th">#REF!</definedName>
    <definedName name="Tilt_Steering" localSheetId="0">#REF!</definedName>
    <definedName name="Tilt_Steering" localSheetId="2">#REF!</definedName>
    <definedName name="Tilt_Steering" localSheetId="1">#REF!</definedName>
    <definedName name="Tilt_Steering">#REF!</definedName>
    <definedName name="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hidden="1">{#N/A,#N/A,FALSE,"인원";#N/A,#N/A,FALSE,"비용2";#N/A,#N/A,FALSE,"비용1";#N/A,#N/A,FALSE,"비용";#N/A,#N/A,FALSE,"보증2";#N/A,#N/A,FALSE,"보증1";#N/A,#N/A,FALSE,"보증";#N/A,#N/A,FALSE,"손익1";#N/A,#N/A,FALSE,"손익";#N/A,#N/A,FALSE,"부서별매출";#N/A,#N/A,FALSE,"매출"}</definedName>
    <definedName name="tlfAprt" localSheetId="0">#REF!</definedName>
    <definedName name="tlfAprt" localSheetId="2">#REF!</definedName>
    <definedName name="tlfAprt" localSheetId="1">#REF!</definedName>
    <definedName name="tlfAprt">#REF!</definedName>
    <definedName name="tlfBank" localSheetId="0">#REF!</definedName>
    <definedName name="tlfBank" localSheetId="2">#REF!</definedName>
    <definedName name="tlfBank" localSheetId="1">#REF!</definedName>
    <definedName name="tlfBank">#REF!</definedName>
    <definedName name="tlfCorp" localSheetId="0">#REF!</definedName>
    <definedName name="tlfCorp" localSheetId="2">#REF!</definedName>
    <definedName name="tlfCorp" localSheetId="1">#REF!</definedName>
    <definedName name="tlfCorp">#REF!</definedName>
    <definedName name="tlfCount" localSheetId="0">#REF!</definedName>
    <definedName name="tlfCount" localSheetId="2">#REF!</definedName>
    <definedName name="tlfCount" localSheetId="1">#REF!</definedName>
    <definedName name="tlfCount">#REF!</definedName>
    <definedName name="tlfFIO" localSheetId="0">#REF!</definedName>
    <definedName name="tlfFIO" localSheetId="2">#REF!</definedName>
    <definedName name="tlfFIO" localSheetId="1">#REF!</definedName>
    <definedName name="tlfFIO">#REF!</definedName>
    <definedName name="tlfHouse" localSheetId="0">#REF!</definedName>
    <definedName name="tlfHouse" localSheetId="2">#REF!</definedName>
    <definedName name="tlfHouse" localSheetId="1">#REF!</definedName>
    <definedName name="tlfHouse">#REF!</definedName>
    <definedName name="tlfKAprt" localSheetId="0">#REF!</definedName>
    <definedName name="tlfKAprt" localSheetId="2">#REF!</definedName>
    <definedName name="tlfKAprt" localSheetId="1">#REF!</definedName>
    <definedName name="tlfKAprt">#REF!</definedName>
    <definedName name="tlfKBank" localSheetId="0">#REF!</definedName>
    <definedName name="tlfKBank" localSheetId="2">#REF!</definedName>
    <definedName name="tlfKBank" localSheetId="1">#REF!</definedName>
    <definedName name="tlfKBank">#REF!</definedName>
    <definedName name="tlfKCorp" localSheetId="0">#REF!</definedName>
    <definedName name="tlfKCorp" localSheetId="2">#REF!</definedName>
    <definedName name="tlfKCorp" localSheetId="1">#REF!</definedName>
    <definedName name="tlfKCorp">#REF!</definedName>
    <definedName name="tlfKCount" localSheetId="0">#REF!</definedName>
    <definedName name="tlfKCount" localSheetId="2">#REF!</definedName>
    <definedName name="tlfKCount" localSheetId="1">#REF!</definedName>
    <definedName name="tlfKCount">#REF!</definedName>
    <definedName name="tlfKFio" localSheetId="0">#REF!</definedName>
    <definedName name="tlfKFio" localSheetId="2">#REF!</definedName>
    <definedName name="tlfKFio" localSheetId="1">#REF!</definedName>
    <definedName name="tlfKFio">#REF!</definedName>
    <definedName name="tlfKHouse" localSheetId="0">#REF!</definedName>
    <definedName name="tlfKHouse" localSheetId="2">#REF!</definedName>
    <definedName name="tlfKHouse" localSheetId="1">#REF!</definedName>
    <definedName name="tlfKHouse">#REF!</definedName>
    <definedName name="tlfKMonth" localSheetId="0">#REF!</definedName>
    <definedName name="tlfKMonth" localSheetId="2">#REF!</definedName>
    <definedName name="tlfKMonth" localSheetId="1">#REF!</definedName>
    <definedName name="tlfKMonth">#REF!</definedName>
    <definedName name="tlfKStreet" localSheetId="0">#REF!</definedName>
    <definedName name="tlfKStreet" localSheetId="2">#REF!</definedName>
    <definedName name="tlfKStreet" localSheetId="1">#REF!</definedName>
    <definedName name="tlfKStreet">#REF!</definedName>
    <definedName name="tlfKSum" localSheetId="0">#REF!</definedName>
    <definedName name="tlfKSum" localSheetId="2">#REF!</definedName>
    <definedName name="tlfKSum" localSheetId="1">#REF!</definedName>
    <definedName name="tlfKSum">#REF!</definedName>
    <definedName name="tlfKTarif" localSheetId="0">#REF!</definedName>
    <definedName name="tlfKTarif" localSheetId="2">#REF!</definedName>
    <definedName name="tlfKTarif" localSheetId="1">#REF!</definedName>
    <definedName name="tlfKTarif">#REF!</definedName>
    <definedName name="tlfKTlfNum" localSheetId="0">#REF!</definedName>
    <definedName name="tlfKTlfNum" localSheetId="2">#REF!</definedName>
    <definedName name="tlfKTlfNum" localSheetId="1">#REF!</definedName>
    <definedName name="tlfKTlfNum">#REF!</definedName>
    <definedName name="tlfKTotal" localSheetId="0">#REF!</definedName>
    <definedName name="tlfKTotal" localSheetId="2">#REF!</definedName>
    <definedName name="tlfKTotal" localSheetId="1">#REF!</definedName>
    <definedName name="tlfKTotal">#REF!</definedName>
    <definedName name="tlfKYear" localSheetId="0">#REF!</definedName>
    <definedName name="tlfKYear" localSheetId="2">#REF!</definedName>
    <definedName name="tlfKYear" localSheetId="1">#REF!</definedName>
    <definedName name="tlfKYear">#REF!</definedName>
    <definedName name="tlfMonth" localSheetId="0">#REF!</definedName>
    <definedName name="tlfMonth" localSheetId="2">#REF!</definedName>
    <definedName name="tlfMonth" localSheetId="1">#REF!</definedName>
    <definedName name="tlfMonth">#REF!</definedName>
    <definedName name="tlfStreet" localSheetId="0">#REF!</definedName>
    <definedName name="tlfStreet" localSheetId="2">#REF!</definedName>
    <definedName name="tlfStreet" localSheetId="1">#REF!</definedName>
    <definedName name="tlfStreet">#REF!</definedName>
    <definedName name="tlfSum" localSheetId="0">#REF!</definedName>
    <definedName name="tlfSum" localSheetId="2">#REF!</definedName>
    <definedName name="tlfSum" localSheetId="1">#REF!</definedName>
    <definedName name="tlfSum">#REF!</definedName>
    <definedName name="tlfTarif" localSheetId="0">#REF!</definedName>
    <definedName name="tlfTarif" localSheetId="2">#REF!</definedName>
    <definedName name="tlfTarif" localSheetId="1">#REF!</definedName>
    <definedName name="tlfTarif">#REF!</definedName>
    <definedName name="tlfTlfNum" localSheetId="0">#REF!</definedName>
    <definedName name="tlfTlfNum" localSheetId="2">#REF!</definedName>
    <definedName name="tlfTlfNum" localSheetId="1">#REF!</definedName>
    <definedName name="tlfTlfNum">#REF!</definedName>
    <definedName name="tlfTotal" localSheetId="0">#REF!</definedName>
    <definedName name="tlfTotal" localSheetId="2">#REF!</definedName>
    <definedName name="tlfTotal" localSheetId="1">#REF!</definedName>
    <definedName name="tlfTotal">#REF!</definedName>
    <definedName name="tlfYear" localSheetId="0">#REF!</definedName>
    <definedName name="tlfYear" localSheetId="2">#REF!</definedName>
    <definedName name="tlfYear" localSheetId="1">#REF!</definedName>
    <definedName name="tlfYear">#REF!</definedName>
    <definedName name="TOOL_OFF" localSheetId="0">#REF!</definedName>
    <definedName name="TOOL_OFF" localSheetId="2">#REF!</definedName>
    <definedName name="TOOL_OFF" localSheetId="1">#REF!</definedName>
    <definedName name="TOOL_OFF">#REF!</definedName>
    <definedName name="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OT" localSheetId="0">#REF!</definedName>
    <definedName name="TOT" localSheetId="2">#REF!</definedName>
    <definedName name="TOT" localSheetId="1">#REF!</definedName>
    <definedName name="TOT">#REF!</definedName>
    <definedName name="total" localSheetId="0">[0]!дел/1000</definedName>
    <definedName name="total" localSheetId="2">[0]!дел/1000</definedName>
    <definedName name="total" localSheetId="1">[0]!дел/1000</definedName>
    <definedName name="total">[0]!дел/1000</definedName>
    <definedName name="tpds0409_RAW_DATA_0318_List" localSheetId="0">#REF!</definedName>
    <definedName name="tpds0409_RAW_DATA_0318_List" localSheetId="2">#REF!</definedName>
    <definedName name="tpds0409_RAW_DATA_0318_List" localSheetId="1">#REF!</definedName>
    <definedName name="tpds0409_RAW_DATA_0318_List">#REF!</definedName>
    <definedName name="tr" localSheetId="0">#REF!</definedName>
    <definedName name="tr" localSheetId="2">#REF!</definedName>
    <definedName name="tr" localSheetId="1">#REF!</definedName>
    <definedName name="tr">#REF!</definedName>
    <definedName name="tr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RUNK_TAILGATE_HANDLE" localSheetId="0">#REF!</definedName>
    <definedName name="TRUNK_TAILGATE_HANDLE" localSheetId="2">#REF!</definedName>
    <definedName name="TRUNK_TAILGATE_HANDLE" localSheetId="1">#REF!</definedName>
    <definedName name="TRUNK_TAILGATE_HANDLE">#REF!</definedName>
    <definedName name="TRXNAMT" localSheetId="0">#REF!</definedName>
    <definedName name="TRXNAMT" localSheetId="2">#REF!</definedName>
    <definedName name="TRXNAMT" localSheetId="1">#REF!</definedName>
    <definedName name="TRXNAMT">#REF!</definedName>
    <definedName name="TRXNDESC">#N/A</definedName>
    <definedName name="TRXNFAMT">#N/A</definedName>
    <definedName name="TRXNQTY">#N/A</definedName>
    <definedName name="tt" localSheetId="0" hidden="1">{#N/A,#N/A,TRUE,"일정"}</definedName>
    <definedName name="tt" localSheetId="2" hidden="1">{#N/A,#N/A,TRUE,"일정"}</definedName>
    <definedName name="tt" localSheetId="1" hidden="1">{#N/A,#N/A,TRUE,"일정"}</definedName>
    <definedName name="tt" hidden="1">{#N/A,#N/A,TRUE,"일정"}</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0">#REF!</definedName>
    <definedName name="TTT" localSheetId="2">#REF!</definedName>
    <definedName name="TTT" localSheetId="1">#REF!</definedName>
    <definedName name="TTT">#REF!</definedName>
    <definedName name="TT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XH" localSheetId="0">#REF!</definedName>
    <definedName name="TXH" localSheetId="2">#REF!</definedName>
    <definedName name="TXH" localSheetId="1">#REF!</definedName>
    <definedName name="TXH">#REF!</definedName>
    <definedName name="TXK" localSheetId="0">#REF!</definedName>
    <definedName name="TXK" localSheetId="2">#REF!</definedName>
    <definedName name="TXK" localSheetId="1">#REF!</definedName>
    <definedName name="TXK">#REF!</definedName>
    <definedName name="TY" localSheetId="0">#REF!</definedName>
    <definedName name="TY" localSheetId="2">#REF!</definedName>
    <definedName name="TY" localSheetId="1">#REF!</definedName>
    <definedName name="TY">#REF!</definedName>
    <definedName name="TYR"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T" localSheetId="0">#REF!</definedName>
    <definedName name="TYT" localSheetId="2">#REF!</definedName>
    <definedName name="TYT" localSheetId="1">#REF!</definedName>
    <definedName name="TYT">#REF!</definedName>
    <definedName name="u" localSheetId="0">#REF!</definedName>
    <definedName name="u" localSheetId="2">#REF!</definedName>
    <definedName name="u" localSheetId="1">#REF!</definedName>
    <definedName name="u">#REF!</definedName>
    <definedName name="u100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100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NIT">#N/A</definedName>
    <definedName name="unlever" localSheetId="0">#REF!</definedName>
    <definedName name="unlever" localSheetId="2">#REF!</definedName>
    <definedName name="unlever" localSheetId="1">#REF!</definedName>
    <definedName name="unlever">#REF!</definedName>
    <definedName name="UOM">#N/A</definedName>
    <definedName name="UP_KOPIE" localSheetId="0">#REF!</definedName>
    <definedName name="UP_KOPIE" localSheetId="2">#REF!</definedName>
    <definedName name="UP_KOPIE" localSheetId="1">#REF!</definedName>
    <definedName name="UP_KOPIE">#REF!</definedName>
    <definedName name="UPC" localSheetId="0">#REF!</definedName>
    <definedName name="UPC" localSheetId="2">#REF!</definedName>
    <definedName name="UPC" localSheetId="1">#REF!</definedName>
    <definedName name="UPC">#REF!</definedName>
    <definedName name="ure">#N/A</definedName>
    <definedName name="UUUUUU" hidden="1">{#N/A,#N/A,FALSE,"인원";#N/A,#N/A,FALSE,"비용2";#N/A,#N/A,FALSE,"비용1";#N/A,#N/A,FALSE,"비용";#N/A,#N/A,FALSE,"보증2";#N/A,#N/A,FALSE,"보증1";#N/A,#N/A,FALSE,"보증";#N/A,#N/A,FALSE,"손익1";#N/A,#N/A,FALSE,"손익";#N/A,#N/A,FALSE,"부서별매출";#N/A,#N/A,FALSE,"매출"}</definedName>
    <definedName name="V222SEL종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b" localSheetId="0">#REF!</definedName>
    <definedName name="vb" localSheetId="2">#REF!</definedName>
    <definedName name="vb" localSheetId="1">#REF!</definedName>
    <definedName name="vb">#REF!</definedName>
    <definedName name="vbghh" localSheetId="0">#REF!</definedName>
    <definedName name="vbghh" localSheetId="2">#REF!</definedName>
    <definedName name="vbghh" localSheetId="1">#REF!</definedName>
    <definedName name="vbghh">#REF!</definedName>
    <definedName name="VDSAG" hidden="1">{#N/A,#N/A,TRUE,"일정"}</definedName>
    <definedName name="VENDOR">#N/A</definedName>
    <definedName name="VII.LAYOU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NPNO">#N/A</definedName>
    <definedName name="volume_sensitivity" localSheetId="0">#REF!</definedName>
    <definedName name="volume_sensitivity" localSheetId="2">#REF!</definedName>
    <definedName name="volume_sensitivity" localSheetId="1">#REF!</definedName>
    <definedName name="volume_sensitivity">#REF!</definedName>
    <definedName name="vx" localSheetId="0">#REF!</definedName>
    <definedName name="vx" localSheetId="2">#REF!</definedName>
    <definedName name="vx" localSheetId="1">#REF!</definedName>
    <definedName name="vx">#REF!</definedName>
    <definedName name="w" localSheetId="0" hidden="1">{#N/A,#N/A,FALSE,"인원";#N/A,#N/A,FALSE,"비용2";#N/A,#N/A,FALSE,"비용1";#N/A,#N/A,FALSE,"비용";#N/A,#N/A,FALSE,"보증2";#N/A,#N/A,FALSE,"보증1";#N/A,#N/A,FALSE,"보증";#N/A,#N/A,FALSE,"손익1";#N/A,#N/A,FALSE,"손익";#N/A,#N/A,FALSE,"부서별매출";#N/A,#N/A,FALSE,"매출"}</definedName>
    <definedName name="w" localSheetId="2" hidden="1">{#N/A,#N/A,FALSE,"인원";#N/A,#N/A,FALSE,"비용2";#N/A,#N/A,FALSE,"비용1";#N/A,#N/A,FALSE,"비용";#N/A,#N/A,FALSE,"보증2";#N/A,#N/A,FALSE,"보증1";#N/A,#N/A,FALSE,"보증";#N/A,#N/A,FALSE,"손익1";#N/A,#N/A,FALSE,"손익";#N/A,#N/A,FALSE,"부서별매출";#N/A,#N/A,FALSE,"매출"}</definedName>
    <definedName name="w" localSheetId="1" hidden="1">{#N/A,#N/A,FALSE,"인원";#N/A,#N/A,FALSE,"비용2";#N/A,#N/A,FALSE,"비용1";#N/A,#N/A,FALSE,"비용";#N/A,#N/A,FALSE,"보증2";#N/A,#N/A,FALSE,"보증1";#N/A,#N/A,FALSE,"보증";#N/A,#N/A,FALSE,"손익1";#N/A,#N/A,FALSE,"손익";#N/A,#N/A,FALSE,"부서별매출";#N/A,#N/A,FALSE,"매출"}</definedName>
    <definedName name="w" hidden="1">{#N/A,#N/A,FALSE,"인원";#N/A,#N/A,FALSE,"비용2";#N/A,#N/A,FALSE,"비용1";#N/A,#N/A,FALSE,"비용";#N/A,#N/A,FALSE,"보증2";#N/A,#N/A,FALSE,"보증1";#N/A,#N/A,FALSE,"보증";#N/A,#N/A,FALSE,"손익1";#N/A,#N/A,FALSE,"손익";#N/A,#N/A,FALSE,"부서별매출";#N/A,#N/A,FALSE,"매출"}</definedName>
    <definedName name="W.SHOP" localSheetId="0">свод!W.SHOP</definedName>
    <definedName name="W.SHOP" localSheetId="2">'СВОД 2023 12 ой (2)'!W.SHOP</definedName>
    <definedName name="W.SHOP" localSheetId="1">'СВОД 2024 янв-декабр (упр)'!W.SHOP</definedName>
    <definedName name="W.SHOP">свод!W.SHOP</definedName>
    <definedName name="WCa" localSheetId="0">#REF!</definedName>
    <definedName name="WCa" localSheetId="2">#REF!</definedName>
    <definedName name="WCa" localSheetId="1">#REF!</definedName>
    <definedName name="WCa">#REF!</definedName>
    <definedName name="wcw">[0]!wcw</definedName>
    <definedName name="we" hidden="1">{#N/A,#N/A,FALSE,"인원";#N/A,#N/A,FALSE,"비용2";#N/A,#N/A,FALSE,"비용1";#N/A,#N/A,FALSE,"비용";#N/A,#N/A,FALSE,"보증2";#N/A,#N/A,FALSE,"보증1";#N/A,#N/A,FALSE,"보증";#N/A,#N/A,FALSE,"손익1";#N/A,#N/A,FALSE,"손익";#N/A,#N/A,FALSE,"부서별매출";#N/A,#N/A,FALSE,"매출"}</definedName>
    <definedName name="weeee" localSheetId="0" hidden="1">{#N/A,#N/A,FALSE,"인원";#N/A,#N/A,FALSE,"비용2";#N/A,#N/A,FALSE,"비용1";#N/A,#N/A,FALSE,"비용";#N/A,#N/A,FALSE,"보증2";#N/A,#N/A,FALSE,"보증1";#N/A,#N/A,FALSE,"보증";#N/A,#N/A,FALSE,"손익1";#N/A,#N/A,FALSE,"손익";#N/A,#N/A,FALSE,"부서별매출";#N/A,#N/A,FALSE,"매출"}</definedName>
    <definedName name="weeee" localSheetId="2" hidden="1">{#N/A,#N/A,FALSE,"인원";#N/A,#N/A,FALSE,"비용2";#N/A,#N/A,FALSE,"비용1";#N/A,#N/A,FALSE,"비용";#N/A,#N/A,FALSE,"보증2";#N/A,#N/A,FALSE,"보증1";#N/A,#N/A,FALSE,"보증";#N/A,#N/A,FALSE,"손익1";#N/A,#N/A,FALSE,"손익";#N/A,#N/A,FALSE,"부서별매출";#N/A,#N/A,FALSE,"매출"}</definedName>
    <definedName name="weeee" localSheetId="1" hidden="1">{#N/A,#N/A,FALSE,"인원";#N/A,#N/A,FALSE,"비용2";#N/A,#N/A,FALSE,"비용1";#N/A,#N/A,FALSE,"비용";#N/A,#N/A,FALSE,"보증2";#N/A,#N/A,FALSE,"보증1";#N/A,#N/A,FALSE,"보증";#N/A,#N/A,FALSE,"손익1";#N/A,#N/A,FALSE,"손익";#N/A,#N/A,FALSE,"부서별매출";#N/A,#N/A,FALSE,"매출"}</definedName>
    <definedName name="weeee" hidden="1">{#N/A,#N/A,FALSE,"인원";#N/A,#N/A,FALSE,"비용2";#N/A,#N/A,FALSE,"비용1";#N/A,#N/A,FALSE,"비용";#N/A,#N/A,FALSE,"보증2";#N/A,#N/A,FALSE,"보증1";#N/A,#N/A,FALSE,"보증";#N/A,#N/A,FALSE,"손익1";#N/A,#N/A,FALSE,"손익";#N/A,#N/A,FALSE,"부서별매출";#N/A,#N/A,FALSE,"매출"}</definedName>
    <definedName name="WERT" localSheetId="0">#REF!</definedName>
    <definedName name="WERT" localSheetId="2">#REF!</definedName>
    <definedName name="WERT" localSheetId="1">#REF!</definedName>
    <definedName name="WERT">#REF!</definedName>
    <definedName name="WEW" localSheetId="0">#REF!</definedName>
    <definedName name="WEW" localSheetId="2">#REF!</definedName>
    <definedName name="WEW" localSheetId="1">#REF!</definedName>
    <definedName name="WEW">#REF!</definedName>
    <definedName name="WFL" localSheetId="0">#REF!,#REF!</definedName>
    <definedName name="WFL" localSheetId="2">#REF!,#REF!</definedName>
    <definedName name="WFL" localSheetId="1">#REF!,#REF!</definedName>
    <definedName name="WFL">#REF!,#REF!</definedName>
    <definedName name="wgeaw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geaw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geaw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 localSheetId="0">#REF!</definedName>
    <definedName name="whole" localSheetId="2">#REF!</definedName>
    <definedName name="whole" localSheetId="1">#REF!</definedName>
    <definedName name="whole">#REF!</definedName>
    <definedName name="WIL" localSheetId="0">#REF!,#REF!</definedName>
    <definedName name="WIL" localSheetId="2">#REF!,#REF!</definedName>
    <definedName name="WIL" localSheetId="1">#REF!,#REF!</definedName>
    <definedName name="WIL">#REF!,#REF!</definedName>
    <definedName name="WIR" localSheetId="0">#REF!,#REF!</definedName>
    <definedName name="WIR" localSheetId="2">#REF!,#REF!</definedName>
    <definedName name="WIR" localSheetId="1">#REF!,#REF!</definedName>
    <definedName name="WIR">#REF!,#REF!</definedName>
    <definedName name="working_cap" localSheetId="0">#REF!</definedName>
    <definedName name="working_cap" localSheetId="2">#REF!</definedName>
    <definedName name="working_cap" localSheetId="1">#REF!</definedName>
    <definedName name="working_cap">#REF!</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q" hidden="1">{#N/A,#N/A,TRUE,"일정"}</definedName>
    <definedName name="wqe" hidden="1">{#N/A,#N/A,FALSE,"인원";#N/A,#N/A,FALSE,"비용2";#N/A,#N/A,FALSE,"비용1";#N/A,#N/A,FALSE,"비용";#N/A,#N/A,FALSE,"보증2";#N/A,#N/A,FALSE,"보증1";#N/A,#N/A,FALSE,"보증";#N/A,#N/A,FALSE,"손익1";#N/A,#N/A,FALSE,"손익";#N/A,#N/A,FALSE,"부서별매출";#N/A,#N/A,FALSE,"매출"}</definedName>
    <definedName name="wr34t">#N/A</definedName>
    <definedName name="WRE" localSheetId="0">#REF!</definedName>
    <definedName name="WRE" localSheetId="2">#REF!</definedName>
    <definedName name="WRE" localSheetId="1">#REF!</definedName>
    <definedName name="WRE">#REF!</definedName>
    <definedName name="wrn.????._.??????." hidden="1">{#N/A,#N/A,FALSE,"???,??";#N/A,#N/A,FALSE,"????";#N/A,#N/A,FALSE,"???";#N/A,#N/A,FALSE,"??";#N/A,#N/A,FALSE,"??";#N/A,#N/A,FALSE,"??";#N/A,#N/A,FALSE,"??";#N/A,#N/A,FALSE,"???";#N/A,#N/A,FALSE,"??";#N/A,#N/A,FALSE,"??";#N/A,#N/A,FALSE,"??";#N/A,#N/A,FALSE,"??";#N/A,#N/A,FALSE,"????";#N/A,#N/A,FALSE,"??????";#N/A,#N/A,FALSE,"????"}</definedName>
    <definedName name="wrn.ACCEL._.PERF." hidden="1">{#N/A,#N/A,FALSE,"입력SHT"}</definedName>
    <definedName name="wrn.ccr." localSheetId="0" hidden="1">{#N/A,#N/A,FALSE,"BODY"}</definedName>
    <definedName name="wrn.ccr." localSheetId="2" hidden="1">{#N/A,#N/A,FALSE,"BODY"}</definedName>
    <definedName name="wrn.ccr." localSheetId="1" hidden="1">{#N/A,#N/A,FALSE,"BODY"}</definedName>
    <definedName name="wrn.ccr." hidden="1">{#N/A,#N/A,FALSE,"BODY"}</definedName>
    <definedName name="wrn.Controlled._.Shipping._.Orion." hidden="1">{#N/A,#N/A,FALSE,"Repair";#N/A,#N/A,FALSE,"Audit Room";#N/A,#N/A,FALSE,"Simulator"}</definedName>
    <definedName name="wrn.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HWITEM." hidden="1">{#N/A,#N/A,FALSE,"삼진정공";#N/A,#N/A,FALSE,"영신금속";#N/A,#N/A,FALSE,"태양금속";#N/A,#N/A,FALSE,"진합정공";#N/A,#N/A,FALSE,"코리아";#N/A,#N/A,FALSE,"풍강금속";#N/A,#N/A,FALSE,"선일기계"}</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Print._.All."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1"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0"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1"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SHIN." hidden="1">{#N/A,#N/A,FALSE,"LANOS표면현황";#N/A,#N/A,FALSE,"표면처리업체별";#N/A,#N/A,FALSE,"사양별";#N/A,#N/A,FALSE,"제작업체별";#N/A,#N/A,FALSE,"장착부위";#N/A,#N/A,FALSE,"업체주소";#N/A,#N/A,FALSE,"불량현황"}</definedName>
    <definedName name="wrn.고명석._.하반기._.업무보고." hidden="1">{#N/A,#N/A,FALSE,"검사-1";#N/A,#N/A,FALSE,"품질관리공정도";#N/A,#N/A,FALSE,"DR-1";#N/A,#N/A,FALSE,"DR-부적합";#N/A,#N/A,FALSE,"검사-부적합";#N/A,#N/A,FALSE,"검사기준서"}</definedName>
    <definedName name="wrn.남재연._.하반기._.업무보고." hidden="1">{#N/A,#N/A,FALSE,"DR-부적합";#N/A,#N/A,FALSE,"DR-제조공정";#N/A,#N/A,FALSE,"검사-부적합";#N/A,#N/A,FALSE,"검사기준서";#N/A,#N/A,FALSE,"품질관리공정도";#N/A,#N/A,FALSE,"검사-1";#N/A,#N/A,FALSE,"DR-1"}</definedName>
    <definedName name="wrn.신규dep._.full._.set." hidden="1">{#N/A,#N/A,FALSE,"신규dep";#N/A,#N/A,FALSE,"신규dep-금형상각후";#N/A,#N/A,FALSE,"신규dep-연구비상각후";#N/A,#N/A,FALSE,"신규dep-기계,공구상각후"}</definedName>
    <definedName name="wrn.윤원훈._.하반기._.보고." hidden="1">{#N/A,#N/A,FALSE,"검사-1";#N/A,#N/A,FALSE,"품질관리공정도";#N/A,#N/A,FALSE,"DR-1";#N/A,#N/A,FALSE,"검사-부적합";#N/A,#N/A,FALSE,"DR-부적합";#N/A,#N/A,FALSE,"검사기준서"}</definedName>
    <definedName name="wrn.이사님." hidden="1">{#N/A,#N/A,TRUE,"이사님";#N/A,#N/A,TRUE,"이사님"}</definedName>
    <definedName name="wrn.자판정비._.월간회의자료."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0" hidden="1">{#N/A,#N/A,FALSE,"단축1";#N/A,#N/A,FALSE,"단축2";#N/A,#N/A,FALSE,"단축3";#N/A,#N/A,FALSE,"장축";#N/A,#N/A,FALSE,"4WD"}</definedName>
    <definedName name="wrn.전부인쇄." localSheetId="2" hidden="1">{#N/A,#N/A,FALSE,"단축1";#N/A,#N/A,FALSE,"단축2";#N/A,#N/A,FALSE,"단축3";#N/A,#N/A,FALSE,"장축";#N/A,#N/A,FALSE,"4WD"}</definedName>
    <definedName name="wrn.전부인쇄." localSheetId="1" hidden="1">{#N/A,#N/A,FALSE,"단축1";#N/A,#N/A,FALSE,"단축2";#N/A,#N/A,FALSE,"단축3";#N/A,#N/A,FALSE,"장축";#N/A,#N/A,FALSE,"4WD"}</definedName>
    <definedName name="wrn.전부인쇄." hidden="1">{#N/A,#N/A,FALSE,"단축1";#N/A,#N/A,FALSE,"단축2";#N/A,#N/A,FALSE,"단축3";#N/A,#N/A,FALSE,"장축";#N/A,#N/A,FALSE,"4WD"}</definedName>
    <definedName name="wrn.주간._.보고." localSheetId="0" hidden="1">{#N/A,#N/A,TRUE,"일정"}</definedName>
    <definedName name="wrn.주간._.보고." localSheetId="2" hidden="1">{#N/A,#N/A,TRUE,"일정"}</definedName>
    <definedName name="wrn.주간._.보고." localSheetId="1" hidden="1">{#N/A,#N/A,TRUE,"일정"}</definedName>
    <definedName name="wrn.주간._.보고." hidden="1">{#N/A,#N/A,TRUE,"일정"}</definedName>
    <definedName name="wrn.표면처리._.현황." hidden="1">{#N/A,#N/A,FALSE,"불량현황";#N/A,#N/A,FALSE,"표면처리업체별";#N/A,#N/A,FALSE,"사양별";#N/A,#N/A,FALSE,"제작업체별";#N/A,#N/A,FALSE,"업체주소";#N/A,#N/A,FALSE,"장착부위";#N/A,#N/A,FALSE,"V-100표면현황 (2)"}</definedName>
    <definedName name="wrn.하반기2팀._.보고서." hidden="1">{#N/A,#N/A,FALSE,"검사기준서";#N/A,#N/A,FALSE,"품질관리공정도";#N/A,#N/A,FALSE,"검사기준서 data";#N/A,#N/A,FALSE,"품질관리공정도 data";#N/A,#N/A,FALSE,"dr제조공정현황";#N/A,#N/A,FALSE,"DR-1";#N/A,#N/A,FALSE,"검사수행상태감사";#N/A,#N/A,FALSE,"검사수행상태감사data"}</definedName>
    <definedName name="wrn.허치환씨._.하반기._.자료." hidden="1">{#N/A,#N/A,FALSE,"검사-1";#N/A,#N/A,FALSE,"품질관리공정도";#N/A,#N/A,FALSE,"DR-1";#N/A,#N/A,FALSE,"DR-부적합";#N/A,#N/A,FALSE,"DR-제조공정";#N/A,#N/A,FALSE,"검사-부적합";#N/A,#N/A,FALSE,"검사기준서"}</definedName>
    <definedName name="wsd" localSheetId="0">#REF!</definedName>
    <definedName name="wsd" localSheetId="2">#REF!</definedName>
    <definedName name="wsd" localSheetId="1">#REF!</definedName>
    <definedName name="wsd">#REF!</definedName>
    <definedName name="WTR" localSheetId="0">#REF!</definedName>
    <definedName name="WTR" localSheetId="2">#REF!</definedName>
    <definedName name="WTR" localSheetId="1">#REF!</definedName>
    <definedName name="WTR">#REF!</definedName>
    <definedName name="WW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0" hidden="1">{#N/A,#N/A,TRUE,"일정"}</definedName>
    <definedName name="WWWW" localSheetId="2" hidden="1">{#N/A,#N/A,TRUE,"일정"}</definedName>
    <definedName name="WWWW" localSheetId="1" hidden="1">{#N/A,#N/A,TRUE,"일정"}</definedName>
    <definedName name="WWWW" hidden="1">{#N/A,#N/A,TRUE,"일정"}</definedName>
    <definedName name="WW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 hidden="1">{#N/A,#N/A,FALSE,"DR-부적합";#N/A,#N/A,FALSE,"DR-제조공정";#N/A,#N/A,FALSE,"검사-부적합";#N/A,#N/A,FALSE,"검사기준서";#N/A,#N/A,FALSE,"품질관리공정도";#N/A,#N/A,FALSE,"검사-1";#N/A,#N/A,FALSE,"DR-1"}</definedName>
    <definedName name="XCCPL15067A01" localSheetId="0">#REF!</definedName>
    <definedName name="XCCPL15067A01" localSheetId="2">#REF!</definedName>
    <definedName name="XCCPL15067A01" localSheetId="1">#REF!</definedName>
    <definedName name="XCCPL15067A01">#REF!</definedName>
    <definedName name="XD_00">169900</definedName>
    <definedName name="XD_01">272600</definedName>
    <definedName name="XD_02">301800</definedName>
    <definedName name="XD_03">309400</definedName>
    <definedName name="XD_04">309100</definedName>
    <definedName name="XD_05">114700</definedName>
    <definedName name="XD_06">26600</definedName>
    <definedName name="XD_07">0</definedName>
    <definedName name="XD_99">0</definedName>
    <definedName name="xd품확일정" hidden="1">{#N/A,#N/A,FALSE,"단축1";#N/A,#N/A,FALSE,"단축2";#N/A,#N/A,FALSE,"단축3";#N/A,#N/A,FALSE,"장축";#N/A,#N/A,FALSE,"4WD"}</definedName>
    <definedName name="XG¾×¼C" localSheetId="0">#REF!</definedName>
    <definedName name="XG¾×¼C" localSheetId="2">#REF!</definedName>
    <definedName name="XG¾×¼C" localSheetId="1">#REF!</definedName>
    <definedName name="XG¾×¼C">#REF!</definedName>
    <definedName name="XG¾×¼Ç" localSheetId="0">#REF!</definedName>
    <definedName name="XG¾×¼Ç" localSheetId="2">#REF!</definedName>
    <definedName name="XG¾×¼Ç" localSheetId="1">#REF!</definedName>
    <definedName name="XG¾×¼Ç">#REF!</definedName>
    <definedName name="XG액션" localSheetId="0">#REF!</definedName>
    <definedName name="XG액션" localSheetId="2">#REF!</definedName>
    <definedName name="XG액션" localSheetId="1">#REF!</definedName>
    <definedName name="XG액션">#REF!</definedName>
    <definedName name="XLT5" localSheetId="0">'[3]2008 дох'!#REF!</definedName>
    <definedName name="XLT5" localSheetId="2">'[3]2008 дох'!#REF!</definedName>
    <definedName name="XLT5" localSheetId="1">'[3]2008 дох'!#REF!</definedName>
    <definedName name="XLT5">'[3]2008 дох'!#REF!</definedName>
    <definedName name="XXX" localSheetId="0">#REF!</definedName>
    <definedName name="XXX" localSheetId="2">#REF!</definedName>
    <definedName name="XXX" localSheetId="1">#REF!</definedName>
    <definedName name="XXX">#REF!</definedName>
    <definedName name="XXXX"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ZV" localSheetId="0">#REF!</definedName>
    <definedName name="XZV" localSheetId="2">#REF!</definedName>
    <definedName name="XZV" localSheetId="1">#REF!</definedName>
    <definedName name="XZV">#REF!</definedName>
    <definedName name="y" localSheetId="0">#REF!</definedName>
    <definedName name="y" localSheetId="2">#REF!</definedName>
    <definedName name="y" localSheetId="1">#REF!</definedName>
    <definedName name="y">#REF!</definedName>
    <definedName name="YEN" localSheetId="0">#REF!</definedName>
    <definedName name="YEN" localSheetId="2">#REF!</definedName>
    <definedName name="YEN" localSheetId="1">#REF!</definedName>
    <definedName name="YEN">#REF!</definedName>
    <definedName name="yil">#N/A</definedName>
    <definedName name="YTTT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#N/A</definedName>
    <definedName name="YYY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부서" localSheetId="0">#REF!</definedName>
    <definedName name="Y부서" localSheetId="2">#REF!</definedName>
    <definedName name="Y부서" localSheetId="1">#REF!</definedName>
    <definedName name="Y부서">#REF!</definedName>
    <definedName name="z" hidden="1">{#N/A,#N/A,FALSE,"검사-1";#N/A,#N/A,FALSE,"품질관리공정도";#N/A,#N/A,FALSE,"DR-1";#N/A,#N/A,FALSE,"DR-부적합";#N/A,#N/A,FALSE,"검사-부적합";#N/A,#N/A,FALSE,"검사기준서"}</definedName>
    <definedName name="Z_86A21AE1_D222_11D6_8098_444553540000_.wvu.Cols" hidden="1">#N/A</definedName>
    <definedName name="ZEI" localSheetId="0">#REF!</definedName>
    <definedName name="ZEI" localSheetId="2">#REF!</definedName>
    <definedName name="ZEI" localSheetId="1">#REF!</definedName>
    <definedName name="ZEI">#REF!</definedName>
    <definedName name="ZRATEINDC">#N/A</definedName>
    <definedName name="Z횴LER" localSheetId="0">#REF!</definedName>
    <definedName name="Z횴LER" localSheetId="2">#REF!</definedName>
    <definedName name="Z횴LER" localSheetId="1">#REF!</definedName>
    <definedName name="Z횴LER">#REF!</definedName>
    <definedName name="Z횴LER간" localSheetId="0">#REF!</definedName>
    <definedName name="Z횴LER간" localSheetId="2">#REF!</definedName>
    <definedName name="Z횴LER간" localSheetId="1">#REF!</definedName>
    <definedName name="Z횴LER간">#REF!</definedName>
    <definedName name="а">#N/A</definedName>
    <definedName name="А1" localSheetId="0">#REF!</definedName>
    <definedName name="А1" localSheetId="2">#REF!</definedName>
    <definedName name="А1" localSheetId="1">#REF!</definedName>
    <definedName name="А1">#REF!</definedName>
    <definedName name="А10">#N/A</definedName>
    <definedName name="а12">#N/A</definedName>
    <definedName name="А17" localSheetId="0">#REF!</definedName>
    <definedName name="А17" localSheetId="2">#REF!</definedName>
    <definedName name="А17" localSheetId="1">#REF!</definedName>
    <definedName name="А17">#REF!</definedName>
    <definedName name="а209" localSheetId="0">#REF!</definedName>
    <definedName name="а209" localSheetId="2">#REF!</definedName>
    <definedName name="а209" localSheetId="1">#REF!</definedName>
    <definedName name="а209">#REF!</definedName>
    <definedName name="А6000000" localSheetId="0">#REF!</definedName>
    <definedName name="А6000000" localSheetId="2">#REF!</definedName>
    <definedName name="А6000000" localSheetId="1">#REF!</definedName>
    <definedName name="А6000000">#REF!</definedName>
    <definedName name="А9">#N/A</definedName>
    <definedName name="аа"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аааа">#N/A</definedName>
    <definedName name="ааааппримека" localSheetId="0">DATE([0]!yil,[0]!oy,1)</definedName>
    <definedName name="ааааппримека" localSheetId="2">DATE([0]!yil,[0]!oy,1)</definedName>
    <definedName name="ааааппримека" localSheetId="1">DATE([0]!yil,[0]!oy,1)</definedName>
    <definedName name="ааааппримека">DATE([0]!yil,[0]!oy,1)</definedName>
    <definedName name="абду">#N/A</definedName>
    <definedName name="ав">#N/A</definedName>
    <definedName name="авиви" localSheetId="0">TRUNC(([0]!oy-1)/3+1)</definedName>
    <definedName name="авиви" localSheetId="2">TRUNC(([0]!oy-1)/3+1)</definedName>
    <definedName name="авиви" localSheetId="1">TRUNC(([0]!oy-1)/3+1)</definedName>
    <definedName name="авиви">TRUNC(([0]!oy-1)/3+1)</definedName>
    <definedName name="авипвапи" localSheetId="0">TRUNC(([0]!oy-1)/3+1)</definedName>
    <definedName name="авипвапи" localSheetId="2">TRUNC(([0]!oy-1)/3+1)</definedName>
    <definedName name="авипвапи" localSheetId="1">TRUNC(([0]!oy-1)/3+1)</definedName>
    <definedName name="авипвапи">TRUNC(([0]!oy-1)/3+1)</definedName>
    <definedName name="авлб">#N/A</definedName>
    <definedName name="авыпмвмыв" localSheetId="0">TRUNC(([0]!oy-1)/3+1)</definedName>
    <definedName name="авыпмвмыв" localSheetId="2">TRUNC(([0]!oy-1)/3+1)</definedName>
    <definedName name="авыпмвмыв" localSheetId="1">TRUNC(([0]!oy-1)/3+1)</definedName>
    <definedName name="авыпмвмыв">TRUNC(([0]!oy-1)/3+1)</definedName>
    <definedName name="аиа" localSheetId="0">DATE([0]!yil,[0]!oy,1)</definedName>
    <definedName name="аиа" localSheetId="2">DATE([0]!yil,[0]!oy,1)</definedName>
    <definedName name="аиа" localSheetId="1">DATE([0]!yil,[0]!oy,1)</definedName>
    <definedName name="аиа">DATE([0]!yil,[0]!oy,1)</definedName>
    <definedName name="аитпир" localSheetId="0">TRUNC(([0]!oy-1)/3+1)</definedName>
    <definedName name="аитпир" localSheetId="2">TRUNC(([0]!oy-1)/3+1)</definedName>
    <definedName name="аитпир" localSheetId="1">TRUNC(([0]!oy-1)/3+1)</definedName>
    <definedName name="аитпир">TRUNC(([0]!oy-1)/3+1)</definedName>
    <definedName name="АК" localSheetId="0" hidden="1">{#N/A,#N/A,FALSE,"인원";#N/A,#N/A,FALSE,"비용2";#N/A,#N/A,FALSE,"비용1";#N/A,#N/A,FALSE,"비용";#N/A,#N/A,FALSE,"보증2";#N/A,#N/A,FALSE,"보증1";#N/A,#N/A,FALSE,"보증";#N/A,#N/A,FALSE,"손익1";#N/A,#N/A,FALSE,"손익";#N/A,#N/A,FALSE,"부서별매출";#N/A,#N/A,FALSE,"매출"}</definedName>
    <definedName name="АК" localSheetId="2" hidden="1">{#N/A,#N/A,FALSE,"인원";#N/A,#N/A,FALSE,"비용2";#N/A,#N/A,FALSE,"비용1";#N/A,#N/A,FALSE,"비용";#N/A,#N/A,FALSE,"보증2";#N/A,#N/A,FALSE,"보증1";#N/A,#N/A,FALSE,"보증";#N/A,#N/A,FALSE,"손익1";#N/A,#N/A,FALSE,"손익";#N/A,#N/A,FALSE,"부서별매출";#N/A,#N/A,FALSE,"매출"}</definedName>
    <definedName name="АК" localSheetId="1" hidden="1">{#N/A,#N/A,FALSE,"인원";#N/A,#N/A,FALSE,"비용2";#N/A,#N/A,FALSE,"비용1";#N/A,#N/A,FALSE,"비용";#N/A,#N/A,FALSE,"보증2";#N/A,#N/A,FALSE,"보증1";#N/A,#N/A,FALSE,"보증";#N/A,#N/A,FALSE,"손익1";#N/A,#N/A,FALSE,"손익";#N/A,#N/A,FALSE,"부서별매출";#N/A,#N/A,FALSE,"매출"}</definedName>
    <definedName name="АК" hidden="1">{#N/A,#N/A,FALSE,"인원";#N/A,#N/A,FALSE,"비용2";#N/A,#N/A,FALSE,"비용1";#N/A,#N/A,FALSE,"비용";#N/A,#N/A,FALSE,"보증2";#N/A,#N/A,FALSE,"보증1";#N/A,#N/A,FALSE,"보증";#N/A,#N/A,FALSE,"손익1";#N/A,#N/A,FALSE,"손익";#N/A,#N/A,FALSE,"부서별매출";#N/A,#N/A,FALSE,"매출"}</definedName>
    <definedName name="акциз" localSheetId="0">#REF!</definedName>
    <definedName name="акциз" localSheetId="2">#REF!</definedName>
    <definedName name="акциз" localSheetId="1">#REF!</definedName>
    <definedName name="акциз">#REF!</definedName>
    <definedName name="алан" localSheetId="0">прилож3/1000</definedName>
    <definedName name="алан" localSheetId="2">прилож3/1000</definedName>
    <definedName name="алан" localSheetId="1">прилож3/1000</definedName>
    <definedName name="алан">прилож3/1000</definedName>
    <definedName name="Албина">#N/A</definedName>
    <definedName name="Анд" localSheetId="0">TRUNC(([0]!oy-1)/3+1)</definedName>
    <definedName name="Анд" localSheetId="2">TRUNC(([0]!oy-1)/3+1)</definedName>
    <definedName name="Анд" localSheetId="1">TRUNC(([0]!oy-1)/3+1)</definedName>
    <definedName name="Анд">TRUNC((oy-1)/3+1)</definedName>
    <definedName name="андижон" localSheetId="0">TRUNC(([0]!oy-1)/3+1)</definedName>
    <definedName name="андижон" localSheetId="2">TRUNC(([0]!oy-1)/3+1)</definedName>
    <definedName name="андижон" localSheetId="1">TRUNC(([0]!oy-1)/3+1)</definedName>
    <definedName name="андижон">TRUNC(([0]!oy-1)/3+1)</definedName>
    <definedName name="аолпровор" localSheetId="0">TRUNC(([0]!oy-1)/3+1)</definedName>
    <definedName name="аолпровор" localSheetId="2">TRUNC(([0]!oy-1)/3+1)</definedName>
    <definedName name="аолпровор" localSheetId="1">TRUNC(([0]!oy-1)/3+1)</definedName>
    <definedName name="аолпровор">TRUNC(([0]!oy-1)/3+1)</definedName>
    <definedName name="аолрб" localSheetId="0">DATE([0]!yil,[0]!oy,1)</definedName>
    <definedName name="аолрб" localSheetId="2">DATE([0]!yil,[0]!oy,1)</definedName>
    <definedName name="аолрб" localSheetId="1">DATE([0]!yil,[0]!oy,1)</definedName>
    <definedName name="аолрб">DATE([0]!yil,[0]!oy,1)</definedName>
    <definedName name="аопрот" localSheetId="0">TRUNC(([0]!oy-1)/3+1)</definedName>
    <definedName name="аопрот" localSheetId="2">TRUNC(([0]!oy-1)/3+1)</definedName>
    <definedName name="аопрот" localSheetId="1">TRUNC(([0]!oy-1)/3+1)</definedName>
    <definedName name="аопрот">TRUNC(([0]!oy-1)/3+1)</definedName>
    <definedName name="АП" localSheetId="0">#REF!</definedName>
    <definedName name="АП" localSheetId="2">#REF!</definedName>
    <definedName name="АП" localSheetId="1">#REF!</definedName>
    <definedName name="АП">#REF!</definedName>
    <definedName name="апв" localSheetId="0">TRUNC(([0]!oy-1)/3+1)</definedName>
    <definedName name="апв" localSheetId="2">TRUNC(([0]!oy-1)/3+1)</definedName>
    <definedName name="апв" localSheetId="1">TRUNC(([0]!oy-1)/3+1)</definedName>
    <definedName name="апв">TRUNC(([0]!oy-1)/3+1)</definedName>
    <definedName name="апеоапраоне" localSheetId="0">TRUNC(([0]!oy-1)/3+1)</definedName>
    <definedName name="апеоапраоне" localSheetId="2">TRUNC(([0]!oy-1)/3+1)</definedName>
    <definedName name="апеоапраоне" localSheetId="1">TRUNC(([0]!oy-1)/3+1)</definedName>
    <definedName name="апеоапраоне">TRUNC(([0]!oy-1)/3+1)</definedName>
    <definedName name="апорпол" localSheetId="0">TRUNC(([0]!oy-1)/3+1)</definedName>
    <definedName name="апорпол" localSheetId="2">TRUNC(([0]!oy-1)/3+1)</definedName>
    <definedName name="апорпол" localSheetId="1">TRUNC(([0]!oy-1)/3+1)</definedName>
    <definedName name="апорпол">TRUNC(([0]!oy-1)/3+1)</definedName>
    <definedName name="апр" localSheetId="0">TRUNC(([0]!oy-1)/3+1)</definedName>
    <definedName name="апр" localSheetId="2">TRUNC(([0]!oy-1)/3+1)</definedName>
    <definedName name="апр" localSheetId="1">TRUNC(([0]!oy-1)/3+1)</definedName>
    <definedName name="апр">TRUNC(([0]!oy-1)/3+1)</definedName>
    <definedName name="апрлролдол" localSheetId="0">TRUNC(([0]!oy-1)/3+1)</definedName>
    <definedName name="апрлролдол" localSheetId="2">TRUNC(([0]!oy-1)/3+1)</definedName>
    <definedName name="апрлролдол" localSheetId="1">TRUNC(([0]!oy-1)/3+1)</definedName>
    <definedName name="апрлролдол">TRUNC(([0]!oy-1)/3+1)</definedName>
    <definedName name="апшгпол" localSheetId="0">TRUNC(([0]!oy-1)/3+1)</definedName>
    <definedName name="апшгпол" localSheetId="2">TRUNC(([0]!oy-1)/3+1)</definedName>
    <definedName name="апшгпол" localSheetId="1">TRUNC(([0]!oy-1)/3+1)</definedName>
    <definedName name="апшгпол">TRUNC(([0]!oy-1)/3+1)</definedName>
    <definedName name="апшлгнлнг" localSheetId="0">TRUNC(([0]!oy-1)/3+1)</definedName>
    <definedName name="апшлгнлнг" localSheetId="2">TRUNC(([0]!oy-1)/3+1)</definedName>
    <definedName name="апшлгнлнг" localSheetId="1">TRUNC(([0]!oy-1)/3+1)</definedName>
    <definedName name="апшлгнлнг">TRUNC(([0]!oy-1)/3+1)</definedName>
    <definedName name="апшлнл" localSheetId="0">TRUNC(([0]!oy-1)/3+1)</definedName>
    <definedName name="апшлнл" localSheetId="2">TRUNC(([0]!oy-1)/3+1)</definedName>
    <definedName name="апшлнл" localSheetId="1">TRUNC(([0]!oy-1)/3+1)</definedName>
    <definedName name="апшлнл">TRUNC(([0]!oy-1)/3+1)</definedName>
    <definedName name="апы" localSheetId="0">TRUNC(([0]!oy-1)/3+1)</definedName>
    <definedName name="апы" localSheetId="2">TRUNC(([0]!oy-1)/3+1)</definedName>
    <definedName name="апы" localSheetId="1">TRUNC(([0]!oy-1)/3+1)</definedName>
    <definedName name="апы">TRUNC(([0]!oy-1)/3+1)</definedName>
    <definedName name="арлогалгнг" localSheetId="0">TRUNC(([0]!oy-1)/3+1)</definedName>
    <definedName name="арлогалгнг" localSheetId="2">TRUNC(([0]!oy-1)/3+1)</definedName>
    <definedName name="арлогалгнг" localSheetId="1">TRUNC(([0]!oy-1)/3+1)</definedName>
    <definedName name="арлогалгнг">TRUNC(([0]!oy-1)/3+1)</definedName>
    <definedName name="ародло.юлпд" localSheetId="0">TRUNC(([0]!oy-1)/3+1)</definedName>
    <definedName name="ародло.юлпд" localSheetId="2">TRUNC(([0]!oy-1)/3+1)</definedName>
    <definedName name="ародло.юлпд" localSheetId="1">TRUNC(([0]!oy-1)/3+1)</definedName>
    <definedName name="ародло.юлпд">TRUNC(([0]!oy-1)/3+1)</definedName>
    <definedName name="База__данных" localSheetId="0">#REF!</definedName>
    <definedName name="База__данных" localSheetId="2">#REF!</definedName>
    <definedName name="База__данных" localSheetId="1">#REF!</definedName>
    <definedName name="База__данных">#REF!</definedName>
    <definedName name="_xlnm.Database" localSheetId="0">#REF!</definedName>
    <definedName name="_xlnm.Database" localSheetId="2">#REF!</definedName>
    <definedName name="_xlnm.Database" localSheetId="1">#REF!</definedName>
    <definedName name="_xlnm.Database">#REF!</definedName>
    <definedName name="б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БОГОТТУМАН" localSheetId="0">#REF!</definedName>
    <definedName name="БОГОТТУМАН" localSheetId="2">#REF!</definedName>
    <definedName name="БОГОТТУМАН" localSheetId="1">#REF!</definedName>
    <definedName name="БОГОТТУМАН">#REF!</definedName>
    <definedName name="Бух" localSheetId="0">TRUNC(([0]!oy-1)/3+1)</definedName>
    <definedName name="Бух" localSheetId="2">TRUNC(([0]!oy-1)/3+1)</definedName>
    <definedName name="Бух" localSheetId="1">TRUNC(([0]!oy-1)/3+1)</definedName>
    <definedName name="Бух">TRUNC((oy-1)/3+1)</definedName>
    <definedName name="в">#N/A</definedName>
    <definedName name="В5">#N/A</definedName>
    <definedName name="ва">#N/A</definedName>
    <definedName name="вавававвав" localSheetId="0">[0]!дел/1000</definedName>
    <definedName name="вавававвав" localSheetId="2">[0]!дел/1000</definedName>
    <definedName name="вавававвав" localSheetId="1">[0]!дел/1000</definedName>
    <definedName name="вавававвав">[0]!дел/1000</definedName>
    <definedName name="ваватири" localSheetId="0">TRUNC(([0]!oy-1)/3+1)</definedName>
    <definedName name="ваватири" localSheetId="2">TRUNC(([0]!oy-1)/3+1)</definedName>
    <definedName name="ваватири" localSheetId="1">TRUNC(([0]!oy-1)/3+1)</definedName>
    <definedName name="ваватири">TRUNC(([0]!oy-1)/3+1)</definedName>
    <definedName name="ваиттиваир" localSheetId="0">TRUNC(([0]!oy-1)/3+1)</definedName>
    <definedName name="ваиттиваир" localSheetId="2">TRUNC(([0]!oy-1)/3+1)</definedName>
    <definedName name="ваиттиваир" localSheetId="1">TRUNC(([0]!oy-1)/3+1)</definedName>
    <definedName name="ваиттиваир">TRUNC(([0]!oy-1)/3+1)</definedName>
    <definedName name="вап" localSheetId="0">#REF!</definedName>
    <definedName name="вап" localSheetId="2">#REF!</definedName>
    <definedName name="вап" localSheetId="1">#REF!</definedName>
    <definedName name="вап">#REF!</definedName>
    <definedName name="вапвапвапв" localSheetId="0">#REF!</definedName>
    <definedName name="вапвапвапв" localSheetId="2">#REF!</definedName>
    <definedName name="вапвапвапв" localSheetId="1">#REF!</definedName>
    <definedName name="вапвапвапв">#REF!</definedName>
    <definedName name="вапр" localSheetId="0">TRUNC(([0]!oy-1)/3+1)</definedName>
    <definedName name="вапр" localSheetId="2">TRUNC(([0]!oy-1)/3+1)</definedName>
    <definedName name="вапр" localSheetId="1">TRUNC(([0]!oy-1)/3+1)</definedName>
    <definedName name="вапр">TRUNC(([0]!oy-1)/3+1)</definedName>
    <definedName name="вар" localSheetId="0">#REF!</definedName>
    <definedName name="вар" localSheetId="2">#REF!</definedName>
    <definedName name="вар" localSheetId="1">#REF!</definedName>
    <definedName name="вар">#REF!</definedName>
    <definedName name="вв" hidden="1">{#N/A,#N/A,FALSE,"인원";#N/A,#N/A,FALSE,"비용2";#N/A,#N/A,FALSE,"비용1";#N/A,#N/A,FALSE,"비용";#N/A,#N/A,FALSE,"보증2";#N/A,#N/A,FALSE,"보증1";#N/A,#N/A,FALSE,"보증";#N/A,#N/A,FALSE,"손익1";#N/A,#N/A,FALSE,"손익";#N/A,#N/A,FALSE,"부서별매출";#N/A,#N/A,FALSE,"매출"}</definedName>
    <definedName name="вегрроп" localSheetId="0">TRUNC(([0]!oy-1)/3+1)</definedName>
    <definedName name="вегрроп" localSheetId="2">TRUNC(([0]!oy-1)/3+1)</definedName>
    <definedName name="вегрроп" localSheetId="1">TRUNC(([0]!oy-1)/3+1)</definedName>
    <definedName name="вегрроп">TRUNC(([0]!oy-1)/3+1)</definedName>
    <definedName name="вкрпрап" localSheetId="0">TRUNC(([0]!oy-1)/3+1)</definedName>
    <definedName name="вкрпрап" localSheetId="2">TRUNC(([0]!oy-1)/3+1)</definedName>
    <definedName name="вкрпрап" localSheetId="1">TRUNC(([0]!oy-1)/3+1)</definedName>
    <definedName name="вкрпрап">TRUNC(([0]!oy-1)/3+1)</definedName>
    <definedName name="вова">#N/A</definedName>
    <definedName name="вфвф" localSheetId="0">#REF!</definedName>
    <definedName name="вфвф" localSheetId="2">#REF!</definedName>
    <definedName name="вфвф" localSheetId="1">#REF!</definedName>
    <definedName name="вфвф">#REF!</definedName>
    <definedName name="выв" localSheetId="0">TRUNC(([0]!oy-1)/3+1)</definedName>
    <definedName name="выв" localSheetId="2">TRUNC(([0]!oy-1)/3+1)</definedName>
    <definedName name="выв" localSheetId="1">TRUNC(([0]!oy-1)/3+1)</definedName>
    <definedName name="выв">TRUNC(([0]!oy-1)/3+1)</definedName>
    <definedName name="г" localSheetId="0">#REF!</definedName>
    <definedName name="г" localSheetId="2">#REF!</definedName>
    <definedName name="г" localSheetId="1">#REF!</definedName>
    <definedName name="г">#REF!</definedName>
    <definedName name="газ" localSheetId="0">дел/1000</definedName>
    <definedName name="газ" localSheetId="2">дел/1000</definedName>
    <definedName name="газ" localSheetId="1">дел/1000</definedName>
    <definedName name="газ">дел/1000</definedName>
    <definedName name="газконденсат" localSheetId="0">#REF!</definedName>
    <definedName name="газконденсат" localSheetId="2">#REF!</definedName>
    <definedName name="газконденсат" localSheetId="1">#REF!</definedName>
    <definedName name="газконденсат">#REF!</definedName>
    <definedName name="галла_нархи">'[4]Фориш 2003'!$O$4</definedName>
    <definedName name="галлаааа">'[5]Фориш 2003'!$O$4</definedName>
    <definedName name="гг">#N/A</definedName>
    <definedName name="ггг">#N/A</definedName>
    <definedName name="гншлно" localSheetId="0">TRUNC(([0]!oy-1)/3+1)</definedName>
    <definedName name="гншлно" localSheetId="2">TRUNC(([0]!oy-1)/3+1)</definedName>
    <definedName name="гншлно" localSheetId="1">TRUNC(([0]!oy-1)/3+1)</definedName>
    <definedName name="гншлно">TRUNC(([0]!oy-1)/3+1)</definedName>
    <definedName name="гншщг" localSheetId="0">TRUNC(([0]!oy-1)/3+1)</definedName>
    <definedName name="гншщг" localSheetId="2">TRUNC(([0]!oy-1)/3+1)</definedName>
    <definedName name="гншщг" localSheetId="1">TRUNC(([0]!oy-1)/3+1)</definedName>
    <definedName name="гншщг">TRUNC(([0]!oy-1)/3+1)</definedName>
    <definedName name="го" localSheetId="0">#REF!</definedName>
    <definedName name="го" localSheetId="2">#REF!</definedName>
    <definedName name="го" localSheetId="1">#REF!</definedName>
    <definedName name="го">#REF!</definedName>
    <definedName name="Голышев" localSheetId="0"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1"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0"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1"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р" localSheetId="0">#REF!</definedName>
    <definedName name="гр" localSheetId="2">#REF!</definedName>
    <definedName name="гр" localSheetId="1">#REF!</definedName>
    <definedName name="гр">#REF!</definedName>
    <definedName name="ГУРЛАНТУМАН" localSheetId="0">#REF!</definedName>
    <definedName name="ГУРЛАНТУМАН" localSheetId="2">#REF!</definedName>
    <definedName name="ГУРЛАНТУМАН" localSheetId="1">#REF!</definedName>
    <definedName name="ГУРЛАНТУМАН">#REF!</definedName>
    <definedName name="гшаорл" localSheetId="0">TRUNC(([0]!oy-1)/3+1)</definedName>
    <definedName name="гшаорл" localSheetId="2">TRUNC(([0]!oy-1)/3+1)</definedName>
    <definedName name="гшаорл" localSheetId="1">TRUNC(([0]!oy-1)/3+1)</definedName>
    <definedName name="гшаорл">TRUNC(([0]!oy-1)/3+1)</definedName>
    <definedName name="гшдгшд" localSheetId="0">TRUNC(([0]!oy-1)/3+1)</definedName>
    <definedName name="гшдгшд" localSheetId="2">TRUNC(([0]!oy-1)/3+1)</definedName>
    <definedName name="гшдгшд" localSheetId="1">TRUNC(([0]!oy-1)/3+1)</definedName>
    <definedName name="гшдгшд">TRUNC(([0]!oy-1)/3+1)</definedName>
    <definedName name="гшеашп" localSheetId="0">TRUNC(([0]!oy-1)/3+1)</definedName>
    <definedName name="гшеашп" localSheetId="2">TRUNC(([0]!oy-1)/3+1)</definedName>
    <definedName name="гшеашп" localSheetId="1">TRUNC(([0]!oy-1)/3+1)</definedName>
    <definedName name="гшеашп">TRUNC(([0]!oy-1)/3+1)</definedName>
    <definedName name="гшенгкг" localSheetId="0">TRUNC(([0]!oy-1)/3+1)</definedName>
    <definedName name="гшенгкг" localSheetId="2">TRUNC(([0]!oy-1)/3+1)</definedName>
    <definedName name="гшенгкг" localSheetId="1">TRUNC(([0]!oy-1)/3+1)</definedName>
    <definedName name="гшенгкг">TRUNC(([0]!oy-1)/3+1)</definedName>
    <definedName name="гшзлдж" localSheetId="0">TRUNC(([0]!oy-1)/3+1)</definedName>
    <definedName name="гшзлдж" localSheetId="2">TRUNC(([0]!oy-1)/3+1)</definedName>
    <definedName name="гшзлдж" localSheetId="1">TRUNC(([0]!oy-1)/3+1)</definedName>
    <definedName name="гшзлдж">TRUNC(([0]!oy-1)/3+1)</definedName>
    <definedName name="гшзлод" localSheetId="0">TRUNC(([0]!oy-1)/3+1)</definedName>
    <definedName name="гшзлод" localSheetId="2">TRUNC(([0]!oy-1)/3+1)</definedName>
    <definedName name="гшзлод" localSheetId="1">TRUNC(([0]!oy-1)/3+1)</definedName>
    <definedName name="гшзлод">TRUNC(([0]!oy-1)/3+1)</definedName>
    <definedName name="гшлго" localSheetId="0">TRUNC(([0]!oy-1)/3+1)</definedName>
    <definedName name="гшлго" localSheetId="2">TRUNC(([0]!oy-1)/3+1)</definedName>
    <definedName name="гшлго" localSheetId="1">TRUNC(([0]!oy-1)/3+1)</definedName>
    <definedName name="гшлго">TRUNC(([0]!oy-1)/3+1)</definedName>
    <definedName name="гшлдод" localSheetId="0">TRUNC(([0]!oy-1)/3+1)</definedName>
    <definedName name="гшлдод" localSheetId="2">TRUNC(([0]!oy-1)/3+1)</definedName>
    <definedName name="гшлдод" localSheetId="1">TRUNC(([0]!oy-1)/3+1)</definedName>
    <definedName name="гшлдод">TRUNC(([0]!oy-1)/3+1)</definedName>
    <definedName name="гшлпло" localSheetId="0">TRUNC(([0]!oy-1)/3+1)</definedName>
    <definedName name="гшлпло" localSheetId="2">TRUNC(([0]!oy-1)/3+1)</definedName>
    <definedName name="гшлпло" localSheetId="1">TRUNC(([0]!oy-1)/3+1)</definedName>
    <definedName name="гшлпло">TRUNC(([0]!oy-1)/3+1)</definedName>
    <definedName name="гшлрлдр" localSheetId="0">TRUNC(([0]!oy-1)/3+1)</definedName>
    <definedName name="гшлрлдр" localSheetId="2">TRUNC(([0]!oy-1)/3+1)</definedName>
    <definedName name="гшлрлдр" localSheetId="1">TRUNC(([0]!oy-1)/3+1)</definedName>
    <definedName name="гшлрлдр">TRUNC(([0]!oy-1)/3+1)</definedName>
    <definedName name="гшщзгщ" localSheetId="0">DATE([0]!yil,[0]!oy,1)</definedName>
    <definedName name="гшщзгщ" localSheetId="2">DATE([0]!yil,[0]!oy,1)</definedName>
    <definedName name="гшщзгщ" localSheetId="1">DATE([0]!yil,[0]!oy,1)</definedName>
    <definedName name="гшщзгщ">DATE([0]!yil,[0]!oy,1)</definedName>
    <definedName name="гщлгл" localSheetId="0">TRUNC(([0]!oy-1)/3+1)</definedName>
    <definedName name="гщлгл" localSheetId="2">TRUNC(([0]!oy-1)/3+1)</definedName>
    <definedName name="гщлгл" localSheetId="1">TRUNC(([0]!oy-1)/3+1)</definedName>
    <definedName name="гщлгл">TRUNC(([0]!oy-1)/3+1)</definedName>
    <definedName name="д" localSheetId="0">#REF!</definedName>
    <definedName name="д" localSheetId="2">#REF!</definedName>
    <definedName name="д" localSheetId="1">#REF!</definedName>
    <definedName name="д">#REF!</definedName>
    <definedName name="д_вл" localSheetId="0">#REF!</definedName>
    <definedName name="д_вл" localSheetId="2">#REF!</definedName>
    <definedName name="д_вл" localSheetId="1">#REF!</definedName>
    <definedName name="д_вл">#REF!</definedName>
    <definedName name="д5">#N/A</definedName>
    <definedName name="дд" hidden="1">{#N/A,#N/A,FALSE,"인원";#N/A,#N/A,FALSE,"비용2";#N/A,#N/A,FALSE,"비용1";#N/A,#N/A,FALSE,"비용";#N/A,#N/A,FALSE,"보증2";#N/A,#N/A,FALSE,"보증1";#N/A,#N/A,FALSE,"보증";#N/A,#N/A,FALSE,"손익1";#N/A,#N/A,FALSE,"손익";#N/A,#N/A,FALSE,"부서별매출";#N/A,#N/A,FALSE,"매출"}</definedName>
    <definedName name="дебит" localSheetId="0">#REF!</definedName>
    <definedName name="дебит" localSheetId="2">#REF!</definedName>
    <definedName name="дебит" localSheetId="1">#REF!</definedName>
    <definedName name="дебит">#REF!</definedName>
    <definedName name="дина" localSheetId="0">#REF!</definedName>
    <definedName name="дина" localSheetId="2">#REF!</definedName>
    <definedName name="дина" localSheetId="1">#REF!</definedName>
    <definedName name="дина">#REF!</definedName>
    <definedName name="дИРЕКЦИЯ_ПО_СТР_ВУ_РЕГ.ВОДОПРОВОДОВ" localSheetId="0">#REF!</definedName>
    <definedName name="дИРЕКЦИЯ_ПО_СТР_ВУ_РЕГ.ВОДОПРОВОДОВ" localSheetId="2">#REF!</definedName>
    <definedName name="дИРЕКЦИЯ_ПО_СТР_ВУ_РЕГ.ВОДОПРОВОДОВ" localSheetId="1">#REF!</definedName>
    <definedName name="дИРЕКЦИЯ_ПО_СТР_ВУ_РЕГ.ВОДОПРОВОДОВ">#REF!</definedName>
    <definedName name="дл">#N/A</definedName>
    <definedName name="длдпржпрдоьж" localSheetId="0">#REF!</definedName>
    <definedName name="длдпржпрдоьж" localSheetId="2">#REF!</definedName>
    <definedName name="длдпржпрдоьж" localSheetId="1">#REF!</definedName>
    <definedName name="длдпржпрдоьж">#REF!</definedName>
    <definedName name="длоолл30">#N/A</definedName>
    <definedName name="днгшшен" localSheetId="0">TRUNC(([0]!oy-1)/3+1)</definedName>
    <definedName name="днгшшен" localSheetId="2">TRUNC(([0]!oy-1)/3+1)</definedName>
    <definedName name="днгшшен" localSheetId="1">TRUNC(([0]!oy-1)/3+1)</definedName>
    <definedName name="днгшшен">TRUNC(([0]!oy-1)/3+1)</definedName>
    <definedName name="доллар">[6]c!$C$1</definedName>
    <definedName name="Дох" localSheetId="0">#REF!</definedName>
    <definedName name="Дох" localSheetId="2">#REF!</definedName>
    <definedName name="Дох" localSheetId="1">#REF!</definedName>
    <definedName name="Дох">#REF!</definedName>
    <definedName name="ДС" localSheetId="0">#REF!</definedName>
    <definedName name="ДС" localSheetId="2">#REF!</definedName>
    <definedName name="ДС" localSheetId="1">#REF!</definedName>
    <definedName name="ДС">#REF!</definedName>
    <definedName name="дтр" localSheetId="0">#REF!</definedName>
    <definedName name="дтр" localSheetId="2">#REF!</definedName>
    <definedName name="дтр" localSheetId="1">#REF!</definedName>
    <definedName name="дтр">#REF!</definedName>
    <definedName name="е">#N/A</definedName>
    <definedName name="еаншпроо" localSheetId="0">TRUNC(([0]!oy-1)/3+1)</definedName>
    <definedName name="еаншпроо" localSheetId="2">TRUNC(([0]!oy-1)/3+1)</definedName>
    <definedName name="еаншпроо" localSheetId="1">TRUNC(([0]!oy-1)/3+1)</definedName>
    <definedName name="еаншпроо">TRUNC(([0]!oy-1)/3+1)</definedName>
    <definedName name="евро" localSheetId="0">#REF!</definedName>
    <definedName name="евро" localSheetId="2">#REF!</definedName>
    <definedName name="евро" localSheetId="1">#REF!</definedName>
    <definedName name="евро">#REF!</definedName>
    <definedName name="ее"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еее">#N/A</definedName>
    <definedName name="ёёё">#N/A</definedName>
    <definedName name="енгео" localSheetId="0">DATE([0]!yil,[0]!oy,1)</definedName>
    <definedName name="енгео" localSheetId="2">DATE([0]!yil,[0]!oy,1)</definedName>
    <definedName name="енгео" localSheetId="1">DATE([0]!yil,[0]!oy,1)</definedName>
    <definedName name="енгео">DATE([0]!yil,[0]!oy,1)</definedName>
    <definedName name="енгкен" localSheetId="0">DATE([0]!yil,[0]!oy,1)</definedName>
    <definedName name="енгкен" localSheetId="2">DATE([0]!yil,[0]!oy,1)</definedName>
    <definedName name="енгкен" localSheetId="1">DATE([0]!yil,[0]!oy,1)</definedName>
    <definedName name="енгкен">DATE([0]!yil,[0]!oy,1)</definedName>
    <definedName name="енгншлпрд" localSheetId="0">TRUNC(([0]!oy-1)/3+1)</definedName>
    <definedName name="енгншлпрд" localSheetId="2">TRUNC(([0]!oy-1)/3+1)</definedName>
    <definedName name="енгншлпрд" localSheetId="1">TRUNC(([0]!oy-1)/3+1)</definedName>
    <definedName name="енгншлпрд">TRUNC(([0]!oy-1)/3+1)</definedName>
    <definedName name="енгоелорл" localSheetId="0">TRUNC(([0]!oy-1)/3+1)</definedName>
    <definedName name="енгоелорл" localSheetId="2">TRUNC(([0]!oy-1)/3+1)</definedName>
    <definedName name="енгоелорл" localSheetId="1">TRUNC(([0]!oy-1)/3+1)</definedName>
    <definedName name="енгоелорл">TRUNC(([0]!oy-1)/3+1)</definedName>
    <definedName name="енгоошен" localSheetId="0">TRUNC(([0]!oy-1)/3+1)</definedName>
    <definedName name="енгоошен" localSheetId="2">TRUNC(([0]!oy-1)/3+1)</definedName>
    <definedName name="енгоошен" localSheetId="1">TRUNC(([0]!oy-1)/3+1)</definedName>
    <definedName name="енгоошен">TRUNC(([0]!oy-1)/3+1)</definedName>
    <definedName name="енгопро" localSheetId="0">TRUNC(([0]!oy-1)/3+1)</definedName>
    <definedName name="енгопро" localSheetId="2">TRUNC(([0]!oy-1)/3+1)</definedName>
    <definedName name="енгопро" localSheetId="1">TRUNC(([0]!oy-1)/3+1)</definedName>
    <definedName name="енгопро">TRUNC(([0]!oy-1)/3+1)</definedName>
    <definedName name="енгопроапеол" localSheetId="0">TRUNC(([0]!oy-1)/3+1)</definedName>
    <definedName name="енгопроапеол" localSheetId="2">TRUNC(([0]!oy-1)/3+1)</definedName>
    <definedName name="енгопроапеол" localSheetId="1">TRUNC(([0]!oy-1)/3+1)</definedName>
    <definedName name="енгопроапеол">TRUNC(([0]!oy-1)/3+1)</definedName>
    <definedName name="енгшно" localSheetId="0">TRUNC(([0]!oy-1)/3+1)</definedName>
    <definedName name="енгшно" localSheetId="2">TRUNC(([0]!oy-1)/3+1)</definedName>
    <definedName name="енгшно" localSheetId="1">TRUNC(([0]!oy-1)/3+1)</definedName>
    <definedName name="енгшно">TRUNC(([0]!oy-1)/3+1)</definedName>
    <definedName name="енгшпроп" localSheetId="0">TRUNC(([0]!oy-1)/3+1)</definedName>
    <definedName name="енгшпроп" localSheetId="2">TRUNC(([0]!oy-1)/3+1)</definedName>
    <definedName name="енгшпроп" localSheetId="1">TRUNC(([0]!oy-1)/3+1)</definedName>
    <definedName name="енгшпроп">TRUNC(([0]!oy-1)/3+1)</definedName>
    <definedName name="енгшшлрл" localSheetId="0">TRUNC(([0]!oy-1)/3+1)</definedName>
    <definedName name="енгшшлрл" localSheetId="2">TRUNC(([0]!oy-1)/3+1)</definedName>
    <definedName name="енгшшлрл" localSheetId="1">TRUNC(([0]!oy-1)/3+1)</definedName>
    <definedName name="енгшшлрл">TRUNC(([0]!oy-1)/3+1)</definedName>
    <definedName name="енен" localSheetId="0">TRUNC(([0]!oy-1)/3+1)</definedName>
    <definedName name="енен" localSheetId="2">TRUNC(([0]!oy-1)/3+1)</definedName>
    <definedName name="енен" localSheetId="1">TRUNC(([0]!oy-1)/3+1)</definedName>
    <definedName name="енен">TRUNC(([0]!oy-1)/3+1)</definedName>
    <definedName name="енолроо" localSheetId="0">DATE([0]!yil,[0]!oy,1)</definedName>
    <definedName name="енолроо" localSheetId="2">DATE([0]!yil,[0]!oy,1)</definedName>
    <definedName name="енолроо" localSheetId="1">DATE([0]!yil,[0]!oy,1)</definedName>
    <definedName name="енолроо">DATE([0]!yil,[0]!oy,1)</definedName>
    <definedName name="енопаолол" localSheetId="0">TRUNC(([0]!oy-1)/3+1)</definedName>
    <definedName name="енопаолол" localSheetId="2">TRUNC(([0]!oy-1)/3+1)</definedName>
    <definedName name="енопаолол" localSheetId="1">TRUNC(([0]!oy-1)/3+1)</definedName>
    <definedName name="енопаолол">TRUNC(([0]!oy-1)/3+1)</definedName>
    <definedName name="енопрлол" localSheetId="0">TRUNC(([0]!oy-1)/3+1)</definedName>
    <definedName name="енопрлол" localSheetId="2">TRUNC(([0]!oy-1)/3+1)</definedName>
    <definedName name="енопрлол" localSheetId="1">TRUNC(([0]!oy-1)/3+1)</definedName>
    <definedName name="енопрлол">TRUNC(([0]!oy-1)/3+1)</definedName>
    <definedName name="еншгл" localSheetId="0">TRUNC(([0]!oy-1)/3+1)</definedName>
    <definedName name="еншгл" localSheetId="2">TRUNC(([0]!oy-1)/3+1)</definedName>
    <definedName name="еншгл" localSheetId="1">TRUNC(([0]!oy-1)/3+1)</definedName>
    <definedName name="еншгл">TRUNC(([0]!oy-1)/3+1)</definedName>
    <definedName name="еншнглрол" localSheetId="0">TRUNC(([0]!oy-1)/3+1)</definedName>
    <definedName name="еншнглрол" localSheetId="2">TRUNC(([0]!oy-1)/3+1)</definedName>
    <definedName name="еншнглрол" localSheetId="1">TRUNC(([0]!oy-1)/3+1)</definedName>
    <definedName name="еншнглрол">TRUNC(([0]!oy-1)/3+1)</definedName>
    <definedName name="еншолодл" localSheetId="0">TRUNC(([0]!oy-1)/3+1)</definedName>
    <definedName name="еншолодл" localSheetId="2">TRUNC(([0]!oy-1)/3+1)</definedName>
    <definedName name="еншолодл" localSheetId="1">TRUNC(([0]!oy-1)/3+1)</definedName>
    <definedName name="еншолодл">TRUNC(([0]!oy-1)/3+1)</definedName>
    <definedName name="еркер" localSheetId="0">DATE([0]!yil,[0]!oy,1)</definedName>
    <definedName name="еркер" localSheetId="2">DATE([0]!yil,[0]!oy,1)</definedName>
    <definedName name="еркер" localSheetId="1">DATE([0]!yil,[0]!oy,1)</definedName>
    <definedName name="еркер">DATE([0]!yil,[0]!oy,1)</definedName>
    <definedName name="ешггкв" localSheetId="0">DATE([0]!yil,[0]!oy,1)</definedName>
    <definedName name="ешггкв" localSheetId="2">DATE([0]!yil,[0]!oy,1)</definedName>
    <definedName name="ешггкв" localSheetId="1">DATE([0]!yil,[0]!oy,1)</definedName>
    <definedName name="ешггкв">DATE([0]!yil,[0]!oy,1)</definedName>
    <definedName name="ешгщшщ" localSheetId="0">TRUNC(([0]!oy-1)/3+1)</definedName>
    <definedName name="ешгщшщ" localSheetId="2">TRUNC(([0]!oy-1)/3+1)</definedName>
    <definedName name="ешгщшщ" localSheetId="1">TRUNC(([0]!oy-1)/3+1)</definedName>
    <definedName name="ешгщшщ">TRUNC(([0]!oy-1)/3+1)</definedName>
    <definedName name="ешегкег" localSheetId="0">TRUNC(([0]!oy-1)/3+1)</definedName>
    <definedName name="ешегкег" localSheetId="2">TRUNC(([0]!oy-1)/3+1)</definedName>
    <definedName name="ешегкег" localSheetId="1">TRUNC(([0]!oy-1)/3+1)</definedName>
    <definedName name="ешегкег">TRUNC(([0]!oy-1)/3+1)</definedName>
    <definedName name="ж">#N/A</definedName>
    <definedName name="жалаб">#N/A</definedName>
    <definedName name="жд" localSheetId="0">#REF!</definedName>
    <definedName name="жд" localSheetId="2">#REF!</definedName>
    <definedName name="жд" localSheetId="1">#REF!</definedName>
    <definedName name="жд">#REF!</definedName>
    <definedName name="жжж" localSheetId="0">#REF!</definedName>
    <definedName name="жжж" localSheetId="2">#REF!</definedName>
    <definedName name="жжж" localSheetId="1">#REF!</definedName>
    <definedName name="жжж">#REF!</definedName>
    <definedName name="жиззсвод">#N/A</definedName>
    <definedName name="жл" localSheetId="0">#REF!</definedName>
    <definedName name="жл" localSheetId="2">#REF!</definedName>
    <definedName name="жл" localSheetId="1">#REF!</definedName>
    <definedName name="жл">#REF!</definedName>
    <definedName name="жура">#N/A</definedName>
    <definedName name="з">#N/A</definedName>
    <definedName name="завершен_05" localSheetId="0">#REF!</definedName>
    <definedName name="завершен_05" localSheetId="2">#REF!</definedName>
    <definedName name="завершен_05" localSheetId="1">#REF!</definedName>
    <definedName name="завершен_05">#REF!</definedName>
    <definedName name="_xlnm.Print_Titles" localSheetId="0">свод!$3:$5</definedName>
    <definedName name="_xlnm.Print_Titles" localSheetId="2">'СВОД 2023 12 ой (2)'!$2:$5</definedName>
    <definedName name="_xlnm.Print_Titles" localSheetId="1">'СВОД 2024 янв-декабр (упр)'!$2:$4</definedName>
    <definedName name="_xlnm.Print_Titles">#N/A</definedName>
    <definedName name="Закрытый359" localSheetId="0">#REF!</definedName>
    <definedName name="Закрытый359" localSheetId="2">#REF!</definedName>
    <definedName name="Закрытый359" localSheetId="1">#REF!</definedName>
    <definedName name="Закрытый359">#REF!</definedName>
    <definedName name="Запрос1">#N/A</definedName>
    <definedName name="Зарплата_1" localSheetId="0">#REF!</definedName>
    <definedName name="Зарплата_1" localSheetId="2">#REF!</definedName>
    <definedName name="Зарплата_1" localSheetId="1">#REF!</definedName>
    <definedName name="Зарплата_1">#REF!</definedName>
    <definedName name="Зарплата_2" localSheetId="0">#REF!</definedName>
    <definedName name="Зарплата_2" localSheetId="2">#REF!</definedName>
    <definedName name="Зарплата_2" localSheetId="1">#REF!</definedName>
    <definedName name="Зарплата_2">#REF!</definedName>
    <definedName name="зд" localSheetId="0">#REF!,#REF!,#REF!</definedName>
    <definedName name="зд" localSheetId="2">#REF!,#REF!,#REF!</definedName>
    <definedName name="зд" localSheetId="1">#REF!,#REF!,#REF!</definedName>
    <definedName name="зд">#REF!,#REF!,#REF!</definedName>
    <definedName name="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ИЗВЛЕЧЕНИЕ_ИМ" localSheetId="0">#REF!</definedName>
    <definedName name="ИЗВЛЕЧЕНИЕ_ИМ" localSheetId="2">#REF!</definedName>
    <definedName name="ИЗВЛЕЧЕНИЕ_ИМ" localSheetId="1">#REF!</definedName>
    <definedName name="ИЗВЛЕЧЕНИЕ_ИМ">#REF!</definedName>
    <definedName name="_xlnm.Extract" localSheetId="0">#REF!</definedName>
    <definedName name="_xlnm.Extract" localSheetId="2">#REF!</definedName>
    <definedName name="_xlnm.Extract" localSheetId="1">#REF!</definedName>
    <definedName name="_xlnm.Extract">#REF!</definedName>
    <definedName name="изм">#N/A</definedName>
    <definedName name="ии" hidden="1">{#N/A,#N/A,FALSE,"인원";#N/A,#N/A,FALSE,"비용2";#N/A,#N/A,FALSE,"비용1";#N/A,#N/A,FALSE,"비용";#N/A,#N/A,FALSE,"보증2";#N/A,#N/A,FALSE,"보증1";#N/A,#N/A,FALSE,"보증";#N/A,#N/A,FALSE,"손익1";#N/A,#N/A,FALSE,"손익";#N/A,#N/A,FALSE,"부서별매출";#N/A,#N/A,FALSE,"매출"}</definedName>
    <definedName name="им" localSheetId="0">TRUNC(([0]!oy-1)/3+1)</definedName>
    <definedName name="им" localSheetId="2">TRUNC(([0]!oy-1)/3+1)</definedName>
    <definedName name="им" localSheetId="1">TRUNC(([0]!oy-1)/3+1)</definedName>
    <definedName name="им">TRUNC(([0]!oy-1)/3+1)</definedName>
    <definedName name="имтим">#N/A</definedName>
    <definedName name="инвестиция" localSheetId="0">#REF!</definedName>
    <definedName name="инвестиция" localSheetId="2">#REF!</definedName>
    <definedName name="инвестиция" localSheetId="1">#REF!</definedName>
    <definedName name="инвестиция">#REF!</definedName>
    <definedName name="ип">#N/A</definedName>
    <definedName name="ипак">#N/A</definedName>
    <definedName name="итог" localSheetId="0">дел/1000</definedName>
    <definedName name="итог" localSheetId="2">дел/1000</definedName>
    <definedName name="итог" localSheetId="1">дел/1000</definedName>
    <definedName name="итог">дел/1000</definedName>
    <definedName name="итог1" localSheetId="0">дел/1000</definedName>
    <definedName name="итог1" localSheetId="2">дел/1000</definedName>
    <definedName name="итог1" localSheetId="1">дел/1000</definedName>
    <definedName name="итог1">дел/1000</definedName>
    <definedName name="итог2" localSheetId="0">дел/1000</definedName>
    <definedName name="итог2" localSheetId="2">дел/1000</definedName>
    <definedName name="итог2" localSheetId="1">дел/1000</definedName>
    <definedName name="итог2">дел/1000</definedName>
    <definedName name="Итого" localSheetId="0">дел/1000</definedName>
    <definedName name="Итого" localSheetId="2">дел/1000</definedName>
    <definedName name="Итого" localSheetId="1">дел/1000</definedName>
    <definedName name="Итого">дел/1000</definedName>
    <definedName name="й">#N/A</definedName>
    <definedName name="йй" hidden="1">{#N/A,#N/A,FALSE,"인원";#N/A,#N/A,FALSE,"비용2";#N/A,#N/A,FALSE,"비용1";#N/A,#N/A,FALSE,"비용";#N/A,#N/A,FALSE,"보증2";#N/A,#N/A,FALSE,"보증1";#N/A,#N/A,FALSE,"보증";#N/A,#N/A,FALSE,"손익1";#N/A,#N/A,FALSE,"손익";#N/A,#N/A,FALSE,"부서별매출";#N/A,#N/A,FALSE,"매출"}</definedName>
    <definedName name="ййй">[7]факт_туман!$C$6:$L$213</definedName>
    <definedName name="к">#N/A</definedName>
    <definedName name="к_с3" localSheetId="0">#REF!</definedName>
    <definedName name="к_с3" localSheetId="2">#REF!</definedName>
    <definedName name="к_с3" localSheetId="1">#REF!</definedName>
    <definedName name="к_с3">#REF!</definedName>
    <definedName name="к_с4" localSheetId="0">#REF!</definedName>
    <definedName name="к_с4" localSheetId="2">#REF!</definedName>
    <definedName name="к_с4" localSheetId="1">#REF!</definedName>
    <definedName name="к_с4">#REF!</definedName>
    <definedName name="к_с5" localSheetId="0">#REF!</definedName>
    <definedName name="к_с5" localSheetId="2">#REF!</definedName>
    <definedName name="к_с5" localSheetId="1">#REF!</definedName>
    <definedName name="к_с5">#REF!</definedName>
    <definedName name="к_с6" localSheetId="0">#REF!</definedName>
    <definedName name="к_с6" localSheetId="2">#REF!</definedName>
    <definedName name="к_с6" localSheetId="1">#REF!</definedName>
    <definedName name="к_с6">#REF!</definedName>
    <definedName name="к_с7" localSheetId="0">#REF!</definedName>
    <definedName name="к_с7" localSheetId="2">#REF!</definedName>
    <definedName name="к_с7" localSheetId="1">#REF!</definedName>
    <definedName name="к_с7">#REF!</definedName>
    <definedName name="к_с8" localSheetId="0">#REF!</definedName>
    <definedName name="к_с8" localSheetId="2">#REF!</definedName>
    <definedName name="к_с8" localSheetId="1">#REF!</definedName>
    <definedName name="к_с8">#REF!</definedName>
    <definedName name="к1" localSheetId="0">#REF!</definedName>
    <definedName name="к1" localSheetId="2">#REF!</definedName>
    <definedName name="к1" localSheetId="1">#REF!</definedName>
    <definedName name="к1">#REF!</definedName>
    <definedName name="к2" localSheetId="0">#REF!</definedName>
    <definedName name="к2" localSheetId="2">#REF!</definedName>
    <definedName name="к2" localSheetId="1">#REF!</definedName>
    <definedName name="к2">#REF!</definedName>
    <definedName name="к3" localSheetId="0">#REF!</definedName>
    <definedName name="к3" localSheetId="2">#REF!</definedName>
    <definedName name="к3" localSheetId="1">#REF!</definedName>
    <definedName name="к3">#REF!</definedName>
    <definedName name="к3_А" localSheetId="0">#REF!</definedName>
    <definedName name="к3_А" localSheetId="2">#REF!</definedName>
    <definedName name="к3_А" localSheetId="1">#REF!</definedName>
    <definedName name="к3_А">#REF!</definedName>
    <definedName name="к3_М" localSheetId="0">#REF!</definedName>
    <definedName name="к3_М" localSheetId="2">#REF!</definedName>
    <definedName name="к3_М" localSheetId="1">#REF!</definedName>
    <definedName name="к3_М">#REF!</definedName>
    <definedName name="к3_У" localSheetId="0">#REF!</definedName>
    <definedName name="к3_У" localSheetId="2">#REF!</definedName>
    <definedName name="к3_У" localSheetId="1">#REF!</definedName>
    <definedName name="к3_У">#REF!</definedName>
    <definedName name="к3_Ш" localSheetId="0">#REF!</definedName>
    <definedName name="к3_Ш" localSheetId="2">#REF!</definedName>
    <definedName name="к3_Ш" localSheetId="1">#REF!</definedName>
    <definedName name="к3_Ш">#REF!</definedName>
    <definedName name="к4" localSheetId="0">#REF!</definedName>
    <definedName name="к4" localSheetId="2">#REF!</definedName>
    <definedName name="к4" localSheetId="1">#REF!</definedName>
    <definedName name="к4">#REF!</definedName>
    <definedName name="к4_А" localSheetId="0">#REF!</definedName>
    <definedName name="к4_А" localSheetId="2">#REF!</definedName>
    <definedName name="к4_А" localSheetId="1">#REF!</definedName>
    <definedName name="к4_А">#REF!</definedName>
    <definedName name="к4_М" localSheetId="0">#REF!</definedName>
    <definedName name="к4_М" localSheetId="2">#REF!</definedName>
    <definedName name="к4_М" localSheetId="1">#REF!</definedName>
    <definedName name="к4_М">#REF!</definedName>
    <definedName name="к4_У" localSheetId="0">#REF!</definedName>
    <definedName name="к4_У" localSheetId="2">#REF!</definedName>
    <definedName name="к4_У" localSheetId="1">#REF!</definedName>
    <definedName name="к4_У">#REF!</definedName>
    <definedName name="к4_Ш" localSheetId="0">#REF!</definedName>
    <definedName name="к4_Ш" localSheetId="2">#REF!</definedName>
    <definedName name="к4_Ш" localSheetId="1">#REF!</definedName>
    <definedName name="к4_Ш">#REF!</definedName>
    <definedName name="к5" localSheetId="0">#REF!</definedName>
    <definedName name="к5" localSheetId="2">#REF!</definedName>
    <definedName name="к5" localSheetId="1">#REF!</definedName>
    <definedName name="к5">#REF!</definedName>
    <definedName name="к5_Ш" localSheetId="0">#REF!</definedName>
    <definedName name="к5_Ш" localSheetId="2">#REF!</definedName>
    <definedName name="к5_Ш" localSheetId="1">#REF!</definedName>
    <definedName name="к5_Ш">#REF!</definedName>
    <definedName name="к6" localSheetId="0">#REF!</definedName>
    <definedName name="к6" localSheetId="2">#REF!</definedName>
    <definedName name="к6" localSheetId="1">#REF!</definedName>
    <definedName name="к6">#REF!</definedName>
    <definedName name="к7" localSheetId="0">#REF!</definedName>
    <definedName name="к7" localSheetId="2">#REF!</definedName>
    <definedName name="к7" localSheetId="1">#REF!</definedName>
    <definedName name="к7">#REF!</definedName>
    <definedName name="к8" localSheetId="0">#REF!</definedName>
    <definedName name="к8" localSheetId="2">#REF!</definedName>
    <definedName name="к8" localSheetId="1">#REF!</definedName>
    <definedName name="к8">#REF!</definedName>
    <definedName name="ка123456" localSheetId="0">'[1]Жиззах янги раз'!#REF!</definedName>
    <definedName name="ка123456" localSheetId="2">'[1]Жиззах янги раз'!#REF!</definedName>
    <definedName name="ка123456" localSheetId="1">'[1]Жиззах янги раз'!#REF!</definedName>
    <definedName name="ка123456">'[1]Жиззах янги раз'!#REF!</definedName>
    <definedName name="ка1478999" localSheetId="0">[2]Results!#REF!</definedName>
    <definedName name="ка1478999" localSheetId="2">[2]Results!#REF!</definedName>
    <definedName name="ка1478999" localSheetId="1">[2]Results!#REF!</definedName>
    <definedName name="ка1478999">[2]Results!#REF!</definedName>
    <definedName name="карз">#N/A</definedName>
    <definedName name="кгшн" localSheetId="0">DATE([0]!yil,[0]!oy,1)</definedName>
    <definedName name="кгшн" localSheetId="2">DATE([0]!yil,[0]!oy,1)</definedName>
    <definedName name="кгшн" localSheetId="1">DATE([0]!yil,[0]!oy,1)</definedName>
    <definedName name="кгшн">DATE([0]!yil,[0]!oy,1)</definedName>
    <definedName name="кгшншг" localSheetId="0">DATE([0]!yil,[0]!oy,1)</definedName>
    <definedName name="кгшншг" localSheetId="2">DATE([0]!yil,[0]!oy,1)</definedName>
    <definedName name="кгшншг" localSheetId="1">DATE([0]!yil,[0]!oy,1)</definedName>
    <definedName name="кгшншг">DATE([0]!yil,[0]!oy,1)</definedName>
    <definedName name="кеглоь" localSheetId="0">TRUNC(([0]!oy-1)/3+1)</definedName>
    <definedName name="кеглоь" localSheetId="2">TRUNC(([0]!oy-1)/3+1)</definedName>
    <definedName name="кеглоь" localSheetId="1">TRUNC(([0]!oy-1)/3+1)</definedName>
    <definedName name="кеглоь">TRUNC(([0]!oy-1)/3+1)</definedName>
    <definedName name="кегнг" localSheetId="0">TRUNC(([0]!oy-1)/3+1)</definedName>
    <definedName name="кегнг" localSheetId="2">TRUNC(([0]!oy-1)/3+1)</definedName>
    <definedName name="кегнг" localSheetId="1">TRUNC(([0]!oy-1)/3+1)</definedName>
    <definedName name="кегнг">TRUNC(([0]!oy-1)/3+1)</definedName>
    <definedName name="кейс">#N/A</definedName>
    <definedName name="кекен" localSheetId="0">TRUNC(([0]!oy-1)/3+1)</definedName>
    <definedName name="кекен" localSheetId="2">TRUNC(([0]!oy-1)/3+1)</definedName>
    <definedName name="кекен" localSheetId="1">TRUNC(([0]!oy-1)/3+1)</definedName>
    <definedName name="кекен">TRUNC(([0]!oy-1)/3+1)</definedName>
    <definedName name="кенпа" localSheetId="0">TRUNC(([0]!oy-1)/3+1)</definedName>
    <definedName name="кенпа" localSheetId="2">TRUNC(([0]!oy-1)/3+1)</definedName>
    <definedName name="кенпа" localSheetId="1">TRUNC(([0]!oy-1)/3+1)</definedName>
    <definedName name="кенпа">TRUNC(([0]!oy-1)/3+1)</definedName>
    <definedName name="кз" localSheetId="0">#REF!</definedName>
    <definedName name="кз" localSheetId="2">#REF!</definedName>
    <definedName name="кз" localSheetId="1">#REF!</definedName>
    <definedName name="кз">#REF!</definedName>
    <definedName name="кк"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ккк">#N/A</definedName>
    <definedName name="книга2">#N/A</definedName>
    <definedName name="ко1" localSheetId="0">#REF!</definedName>
    <definedName name="ко1" localSheetId="2">#REF!</definedName>
    <definedName name="ко1" localSheetId="1">#REF!</definedName>
    <definedName name="ко1">#REF!</definedName>
    <definedName name="ко2" localSheetId="0">#REF!</definedName>
    <definedName name="ко2" localSheetId="2">#REF!</definedName>
    <definedName name="ко2" localSheetId="1">#REF!</definedName>
    <definedName name="ко2">#REF!</definedName>
    <definedName name="ко3" localSheetId="0">#REF!</definedName>
    <definedName name="ко3" localSheetId="2">#REF!</definedName>
    <definedName name="ко3" localSheetId="1">#REF!</definedName>
    <definedName name="ко3">#REF!</definedName>
    <definedName name="ко4" localSheetId="0">#REF!</definedName>
    <definedName name="ко4" localSheetId="2">#REF!</definedName>
    <definedName name="ко4" localSheetId="1">#REF!</definedName>
    <definedName name="ко4">#REF!</definedName>
    <definedName name="ко5" localSheetId="0">#REF!</definedName>
    <definedName name="ко5" localSheetId="2">#REF!</definedName>
    <definedName name="ко5" localSheetId="1">#REF!</definedName>
    <definedName name="ко5">#REF!</definedName>
    <definedName name="ко6" localSheetId="0">#REF!</definedName>
    <definedName name="ко6" localSheetId="2">#REF!</definedName>
    <definedName name="ко6" localSheetId="1">#REF!</definedName>
    <definedName name="ко6">#REF!</definedName>
    <definedName name="ко7" localSheetId="0">#REF!</definedName>
    <definedName name="ко7" localSheetId="2">#REF!</definedName>
    <definedName name="ко7" localSheetId="1">#REF!</definedName>
    <definedName name="ко7">#REF!</definedName>
    <definedName name="ко8" localSheetId="0">#REF!</definedName>
    <definedName name="ко8" localSheetId="2">#REF!</definedName>
    <definedName name="ко8" localSheetId="1">#REF!</definedName>
    <definedName name="ко8">#REF!</definedName>
    <definedName name="Кодир" localSheetId="0">#REF!</definedName>
    <definedName name="Кодир" localSheetId="2">#REF!</definedName>
    <definedName name="Кодир" localSheetId="1">#REF!</definedName>
    <definedName name="Кодир">#REF!</definedName>
    <definedName name="константы">#N/A</definedName>
    <definedName name="коха">#N/A</definedName>
    <definedName name="кп" localSheetId="0">#REF!</definedName>
    <definedName name="кп" localSheetId="2">#REF!</definedName>
    <definedName name="кп" localSheetId="1">#REF!</definedName>
    <definedName name="кп">#REF!</definedName>
    <definedName name="кре">#N/A</definedName>
    <definedName name="_xlnm.Criteria" localSheetId="0">#REF!</definedName>
    <definedName name="_xlnm.Criteria" localSheetId="2">#REF!</definedName>
    <definedName name="_xlnm.Criteria" localSheetId="1">#REF!</definedName>
    <definedName name="_xlnm.Criteria">#REF!</definedName>
    <definedName name="Кўрсаткичлар">#N/A</definedName>
    <definedName name="кэ" localSheetId="0">#REF!</definedName>
    <definedName name="кэ" localSheetId="2">#REF!</definedName>
    <definedName name="кэ" localSheetId="1">#REF!</definedName>
    <definedName name="кэ">#REF!</definedName>
    <definedName name="л">#N/A</definedName>
    <definedName name="лд" localSheetId="0">#REF!</definedName>
    <definedName name="лд" localSheetId="2">#REF!</definedName>
    <definedName name="лд" localSheetId="1">#REF!</definedName>
    <definedName name="лд">#REF!</definedName>
    <definedName name="лдлд" localSheetId="0">TRUNC(([0]!oy-1)/3+1)</definedName>
    <definedName name="лдлд" localSheetId="2">TRUNC(([0]!oy-1)/3+1)</definedName>
    <definedName name="лдлд" localSheetId="1">TRUNC(([0]!oy-1)/3+1)</definedName>
    <definedName name="лдлд">TRUNC(([0]!oy-1)/3+1)</definedName>
    <definedName name="лдлдбитлб" localSheetId="0">DATE([0]!yil,[0]!oy,1)</definedName>
    <definedName name="лдлдбитлб" localSheetId="2">DATE([0]!yil,[0]!oy,1)</definedName>
    <definedName name="лдлдбитлб" localSheetId="1">DATE([0]!yil,[0]!oy,1)</definedName>
    <definedName name="лдлдбитлб">DATE([0]!yil,[0]!oy,1)</definedName>
    <definedName name="лист" localSheetId="0">#REF!</definedName>
    <definedName name="лист" localSheetId="2">#REF!</definedName>
    <definedName name="лист" localSheetId="1">#REF!</definedName>
    <definedName name="лист">#REF!</definedName>
    <definedName name="Лист_1">#N/A</definedName>
    <definedName name="лист2">#N/A</definedName>
    <definedName name="лл" hidden="1">{#N/A,#N/A,TRUE,"일정"}</definedName>
    <definedName name="лллллллллллллл" localSheetId="0">TRUNC(([0]!oy-1)/3+1)</definedName>
    <definedName name="лллллллллллллл" localSheetId="2">TRUNC(([0]!oy-1)/3+1)</definedName>
    <definedName name="лллллллллллллл" localSheetId="1">TRUNC(([0]!oy-1)/3+1)</definedName>
    <definedName name="лллллллллллллл">TRUNC(([0]!oy-1)/3+1)</definedName>
    <definedName name="ЛокализацияBPU" localSheetId="0">#REF!</definedName>
    <definedName name="ЛокализацияBPU" localSheetId="2">#REF!</definedName>
    <definedName name="ЛокализацияBPU" localSheetId="1">#REF!</definedName>
    <definedName name="ЛокализацияBPU">#REF!</definedName>
    <definedName name="ЛокализацияDAMAS" localSheetId="0">#REF!,#REF!,#REF!</definedName>
    <definedName name="ЛокализацияDAMAS" localSheetId="2">#REF!,#REF!,#REF!</definedName>
    <definedName name="ЛокализацияDAMAS" localSheetId="1">#REF!,#REF!,#REF!</definedName>
    <definedName name="ЛокализацияDAMAS">#REF!,#REF!,#REF!</definedName>
    <definedName name="ЛокализацияLGLL" localSheetId="0">#REF!</definedName>
    <definedName name="ЛокализацияLGLL" localSheetId="2">#REF!</definedName>
    <definedName name="ЛокализацияLGLL" localSheetId="1">#REF!</definedName>
    <definedName name="ЛокализацияLGLL">#REF!</definedName>
    <definedName name="ЛокализацияTICO" localSheetId="0">#REF!</definedName>
    <definedName name="ЛокализацияTICO" localSheetId="2">#REF!</definedName>
    <definedName name="ЛокализацияTICO" localSheetId="1">#REF!</definedName>
    <definedName name="ЛокализацияTICO">#REF!</definedName>
    <definedName name="ЛокализацияWFL" localSheetId="0">#REF!</definedName>
    <definedName name="ЛокализацияWFL" localSheetId="2">#REF!</definedName>
    <definedName name="ЛокализацияWFL" localSheetId="1">#REF!</definedName>
    <definedName name="ЛокализацияWFL">#REF!</definedName>
    <definedName name="ЛокализацияWFR" localSheetId="0">#REF!</definedName>
    <definedName name="ЛокализацияWFR" localSheetId="2">#REF!</definedName>
    <definedName name="ЛокализацияWFR" localSheetId="1">#REF!</definedName>
    <definedName name="ЛокализацияWFR">#REF!</definedName>
    <definedName name="ЛОЛО" localSheetId="0">#REF!</definedName>
    <definedName name="ЛОЛО" localSheetId="2">#REF!</definedName>
    <definedName name="ЛОЛО" localSheetId="1">#REF!</definedName>
    <definedName name="ЛОЛО">#REF!</definedName>
    <definedName name="лорлд" localSheetId="0">TRUNC(([0]!oy-1)/3+1)</definedName>
    <definedName name="лорлд" localSheetId="2">TRUNC(([0]!oy-1)/3+1)</definedName>
    <definedName name="лорлд" localSheetId="1">TRUNC(([0]!oy-1)/3+1)</definedName>
    <definedName name="лорлд">TRUNC(([0]!oy-1)/3+1)</definedName>
    <definedName name="лоюолоапр" localSheetId="0">DATE([0]!yil,[0]!oy,1)</definedName>
    <definedName name="лоюолоапр" localSheetId="2">DATE([0]!yil,[0]!oy,1)</definedName>
    <definedName name="лоюолоапр" localSheetId="1">DATE([0]!yil,[0]!oy,1)</definedName>
    <definedName name="лоюолоапр">DATE([0]!yil,[0]!oy,1)</definedName>
    <definedName name="лр" localSheetId="0">#REF!</definedName>
    <definedName name="лр" localSheetId="2">#REF!</definedName>
    <definedName name="лр" localSheetId="1">#REF!</definedName>
    <definedName name="лр">#REF!</definedName>
    <definedName name="льорл" localSheetId="0">TRUNC(([0]!oy-1)/3+1)</definedName>
    <definedName name="льорл" localSheetId="2">TRUNC(([0]!oy-1)/3+1)</definedName>
    <definedName name="льорл" localSheetId="1">TRUNC(([0]!oy-1)/3+1)</definedName>
    <definedName name="льорл">TRUNC(([0]!oy-1)/3+1)</definedName>
    <definedName name="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м_с" localSheetId="0">#REF!</definedName>
    <definedName name="м_с" localSheetId="2">#REF!</definedName>
    <definedName name="м_с" localSheetId="1">#REF!</definedName>
    <definedName name="м_с">#REF!</definedName>
    <definedName name="м_с2" localSheetId="0">#REF!</definedName>
    <definedName name="м_с2" localSheetId="2">#REF!</definedName>
    <definedName name="м_с2" localSheetId="1">#REF!</definedName>
    <definedName name="м_с2">#REF!</definedName>
    <definedName name="м_с3" localSheetId="0">#REF!</definedName>
    <definedName name="м_с3" localSheetId="2">#REF!</definedName>
    <definedName name="м_с3" localSheetId="1">#REF!</definedName>
    <definedName name="м_с3">#REF!</definedName>
    <definedName name="м_с4" localSheetId="0">#REF!</definedName>
    <definedName name="м_с4" localSheetId="2">#REF!</definedName>
    <definedName name="м_с4" localSheetId="1">#REF!</definedName>
    <definedName name="м_с4">#REF!</definedName>
    <definedName name="М50.12" localSheetId="0">#REF!</definedName>
    <definedName name="М50.12" localSheetId="2">#REF!</definedName>
    <definedName name="М50.12" localSheetId="1">#REF!</definedName>
    <definedName name="М50.12">#REF!</definedName>
    <definedName name="Макрос1">#N/A</definedName>
    <definedName name="марка" localSheetId="0">#REF!</definedName>
    <definedName name="марка" localSheetId="2">#REF!</definedName>
    <definedName name="марка" localSheetId="1">#REF!</definedName>
    <definedName name="марка">#REF!</definedName>
    <definedName name="Массив_обл">#N/A</definedName>
    <definedName name="Массив_СвС">#N/A</definedName>
    <definedName name="МАЪЛУМОТ">#N/A</definedName>
    <definedName name="мз" localSheetId="0">#REF!</definedName>
    <definedName name="мз" localSheetId="2">#REF!</definedName>
    <definedName name="мз" localSheetId="1">#REF!</definedName>
    <definedName name="мз">#REF!</definedName>
    <definedName name="МЗ_1" localSheetId="0">#REF!</definedName>
    <definedName name="МЗ_1" localSheetId="2">#REF!</definedName>
    <definedName name="МЗ_1" localSheetId="1">#REF!</definedName>
    <definedName name="МЗ_1">#REF!</definedName>
    <definedName name="МЗ_2" localSheetId="0">#REF!</definedName>
    <definedName name="МЗ_2" localSheetId="2">#REF!</definedName>
    <definedName name="МЗ_2" localSheetId="1">#REF!</definedName>
    <definedName name="МЗ_2">#REF!</definedName>
    <definedName name="мин" localSheetId="0">#REF!</definedName>
    <definedName name="мин" localSheetId="2">#REF!</definedName>
    <definedName name="мин" localSheetId="1">#REF!</definedName>
    <definedName name="мин">#REF!</definedName>
    <definedName name="мин25" localSheetId="0">#REF!</definedName>
    <definedName name="мин25" localSheetId="2">#REF!</definedName>
    <definedName name="мин25" localSheetId="1">#REF!</definedName>
    <definedName name="мин25">#REF!</definedName>
    <definedName name="минг">#N/A</definedName>
    <definedName name="мингча">#N/A</definedName>
    <definedName name="Минимал_1" localSheetId="0">#REF!</definedName>
    <definedName name="Минимал_1" localSheetId="2">#REF!</definedName>
    <definedName name="Минимал_1" localSheetId="1">#REF!</definedName>
    <definedName name="Минимал_1">#REF!</definedName>
    <definedName name="Минимал_2" localSheetId="0">#REF!</definedName>
    <definedName name="Минимал_2" localSheetId="2">#REF!</definedName>
    <definedName name="Минимал_2" localSheetId="1">#REF!</definedName>
    <definedName name="Минимал_2">#REF!</definedName>
    <definedName name="Минсвх" localSheetId="0">#REF!</definedName>
    <definedName name="Минсвх" localSheetId="2">#REF!</definedName>
    <definedName name="Минсвх" localSheetId="1">#REF!</definedName>
    <definedName name="Минсвх">#REF!</definedName>
    <definedName name="миоо" localSheetId="0">TRUNC(([0]!oy-1)/3+1)</definedName>
    <definedName name="миоо" localSheetId="2">TRUNC(([0]!oy-1)/3+1)</definedName>
    <definedName name="миоо" localSheetId="1">TRUNC(([0]!oy-1)/3+1)</definedName>
    <definedName name="миоо">TRUNC(([0]!oy-1)/3+1)</definedName>
    <definedName name="миоро" localSheetId="0">TRUNC(([0]!oy-1)/3+1)</definedName>
    <definedName name="миоро" localSheetId="2">TRUNC(([0]!oy-1)/3+1)</definedName>
    <definedName name="миоро" localSheetId="1">TRUNC(([0]!oy-1)/3+1)</definedName>
    <definedName name="миоро">TRUNC(([0]!oy-1)/3+1)</definedName>
    <definedName name="мир" localSheetId="0">#REF!</definedName>
    <definedName name="мир" localSheetId="2">#REF!</definedName>
    <definedName name="мир" localSheetId="1">#REF!</definedName>
    <definedName name="мир">#REF!</definedName>
    <definedName name="мм" hidden="1">{#N/A,#N/A,FALSE,"인원";#N/A,#N/A,FALSE,"비용2";#N/A,#N/A,FALSE,"비용1";#N/A,#N/A,FALSE,"비용";#N/A,#N/A,FALSE,"보증2";#N/A,#N/A,FALSE,"보증1";#N/A,#N/A,FALSE,"보증";#N/A,#N/A,FALSE,"손익1";#N/A,#N/A,FALSE,"손익";#N/A,#N/A,FALSE,"부서별매출";#N/A,#N/A,FALSE,"매출"}</definedName>
    <definedName name="ммм">'[8]факт туман'!$C$6:$O$217</definedName>
    <definedName name="МММММ" localSheetId="0">TRUNC(([0]!oy-1)/3+1)</definedName>
    <definedName name="МММММ" localSheetId="2">TRUNC(([0]!oy-1)/3+1)</definedName>
    <definedName name="МММММ" localSheetId="1">TRUNC(([0]!oy-1)/3+1)</definedName>
    <definedName name="МММММ">TRUNC(([0]!oy-1)/3+1)</definedName>
    <definedName name="Монетиз">#N/A</definedName>
    <definedName name="МТР">#N/A</definedName>
    <definedName name="мфо">[9]Лист2!$A$1:$C$86</definedName>
    <definedName name="мфо1">[10]руйхат!$A$1:$C$82</definedName>
    <definedName name="мфу02" localSheetId="0">#REF!</definedName>
    <definedName name="мфу02" localSheetId="2">#REF!</definedName>
    <definedName name="мфу02" localSheetId="1">#REF!</definedName>
    <definedName name="мфу02">#REF!</definedName>
    <definedName name="н">#N/A</definedName>
    <definedName name="нар26" hidden="1">#N/A</definedName>
    <definedName name="нац">#N/A</definedName>
    <definedName name="нбу">#N/A</definedName>
    <definedName name="нгшгке" localSheetId="0">TRUNC(([0]!oy-1)/3+1)</definedName>
    <definedName name="нгшгке" localSheetId="2">TRUNC(([0]!oy-1)/3+1)</definedName>
    <definedName name="нгшгке" localSheetId="1">TRUNC(([0]!oy-1)/3+1)</definedName>
    <definedName name="нгшгке">TRUNC(([0]!oy-1)/3+1)</definedName>
    <definedName name="нгщд" localSheetId="0">TRUNC(([0]!oy-1)/3+1)</definedName>
    <definedName name="нгщд" localSheetId="2">TRUNC(([0]!oy-1)/3+1)</definedName>
    <definedName name="нгщд" localSheetId="1">TRUNC(([0]!oy-1)/3+1)</definedName>
    <definedName name="нгщд">TRUNC(([0]!oy-1)/3+1)</definedName>
    <definedName name="нгщдлод" localSheetId="0">TRUNC(([0]!oy-1)/3+1)</definedName>
    <definedName name="нгщдлод" localSheetId="2">TRUNC(([0]!oy-1)/3+1)</definedName>
    <definedName name="нгщдлод" localSheetId="1">TRUNC(([0]!oy-1)/3+1)</definedName>
    <definedName name="нгщдлод">TRUNC(([0]!oy-1)/3+1)</definedName>
    <definedName name="нгщдолд" localSheetId="0">TRUNC(([0]!oy-1)/3+1)</definedName>
    <definedName name="нгщдолд" localSheetId="2">TRUNC(([0]!oy-1)/3+1)</definedName>
    <definedName name="нгщдолд" localSheetId="1">TRUNC(([0]!oy-1)/3+1)</definedName>
    <definedName name="нгщдолд">TRUNC(([0]!oy-1)/3+1)</definedName>
    <definedName name="нгщшдл" localSheetId="0">TRUNC(([0]!oy-1)/3+1)</definedName>
    <definedName name="нгщшдл" localSheetId="2">TRUNC(([0]!oy-1)/3+1)</definedName>
    <definedName name="нгщшдл" localSheetId="1">TRUNC(([0]!oy-1)/3+1)</definedName>
    <definedName name="нгщшдл">TRUNC(([0]!oy-1)/3+1)</definedName>
    <definedName name="негнопо" localSheetId="0">TRUNC(([0]!oy-1)/3+1)</definedName>
    <definedName name="негнопо" localSheetId="2">TRUNC(([0]!oy-1)/3+1)</definedName>
    <definedName name="негнопо" localSheetId="1">TRUNC(([0]!oy-1)/3+1)</definedName>
    <definedName name="негнопо">TRUNC(([0]!oy-1)/3+1)</definedName>
    <definedName name="неукв">#N/A</definedName>
    <definedName name="нилуфар">#N/A</definedName>
    <definedName name="н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ннн">#N/A</definedName>
    <definedName name="новый">#N/A</definedName>
    <definedName name="нод" localSheetId="0">TRUNC(([0]!oy-1)/3+1)</definedName>
    <definedName name="нод" localSheetId="2">TRUNC(([0]!oy-1)/3+1)</definedName>
    <definedName name="нод" localSheetId="1">TRUNC(([0]!oy-1)/3+1)</definedName>
    <definedName name="нод">TRUNC(([0]!oy-1)/3+1)</definedName>
    <definedName name="нояб" localSheetId="0">#REF!</definedName>
    <definedName name="нояб" localSheetId="2">#REF!</definedName>
    <definedName name="нояб" localSheetId="1">#REF!</definedName>
    <definedName name="нояб">#REF!</definedName>
    <definedName name="Ноябрь" hidden="1">{#N/A,#N/A,TRUE,"일정"}</definedName>
    <definedName name="нргшщ" localSheetId="0">DATE([0]!yil,[0]!oy,1)</definedName>
    <definedName name="нргшщ" localSheetId="2">DATE([0]!yil,[0]!oy,1)</definedName>
    <definedName name="нргшщ" localSheetId="1">DATE([0]!yil,[0]!oy,1)</definedName>
    <definedName name="нргшщ">DATE([0]!yil,[0]!oy,1)</definedName>
    <definedName name="нук" localSheetId="0">TRUNC(([0]!oy-1)/3+1)</definedName>
    <definedName name="нук" localSheetId="2">TRUNC(([0]!oy-1)/3+1)</definedName>
    <definedName name="нук" localSheetId="1">TRUNC(([0]!oy-1)/3+1)</definedName>
    <definedName name="нук">TRUNC((oy-1)/3+1)</definedName>
    <definedName name="о"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xlnm.Print_Area" localSheetId="0">свод!$A$1:$AV$140</definedName>
    <definedName name="_xlnm.Print_Area" localSheetId="2">'СВОД 2023 12 ой (2)'!$A$1:$S$23</definedName>
    <definedName name="_xlnm.Print_Area" localSheetId="1">'СВОД 2024 янв-декабр (упр)'!$A$1:$F$19</definedName>
    <definedName name="_xlnm.Print_Area">#N/A</definedName>
    <definedName name="овкей">#N/A</definedName>
    <definedName name="ожидаемое" localSheetId="0">#REF!</definedName>
    <definedName name="ожидаемое" localSheetId="2">#REF!</definedName>
    <definedName name="ожидаемое" localSheetId="1">#REF!</definedName>
    <definedName name="ожидаемое">#REF!</definedName>
    <definedName name="Октябр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олг">#N/A</definedName>
    <definedName name="олдордлро" localSheetId="0">DATE([0]!yil,[0]!oy,1)</definedName>
    <definedName name="олдордлро" localSheetId="2">DATE([0]!yil,[0]!oy,1)</definedName>
    <definedName name="олдордлро" localSheetId="1">DATE([0]!yil,[0]!oy,1)</definedName>
    <definedName name="олдордлро">DATE([0]!yil,[0]!oy,1)</definedName>
    <definedName name="олл">#N/A</definedName>
    <definedName name="олполднгл" localSheetId="0">TRUNC(([0]!oy-1)/3+1)</definedName>
    <definedName name="олполднгл" localSheetId="2">TRUNC(([0]!oy-1)/3+1)</definedName>
    <definedName name="олполднгл" localSheetId="1">TRUNC(([0]!oy-1)/3+1)</definedName>
    <definedName name="олполднгл">TRUNC(([0]!oy-1)/3+1)</definedName>
    <definedName name="ольга" localSheetId="0" hidden="1">{#N/A,#N/A,FALSE,"BODY"}</definedName>
    <definedName name="ольга" localSheetId="2" hidden="1">{#N/A,#N/A,FALSE,"BODY"}</definedName>
    <definedName name="ольга" localSheetId="1" hidden="1">{#N/A,#N/A,FALSE,"BODY"}</definedName>
    <definedName name="ольга" hidden="1">{#N/A,#N/A,FALSE,"BODY"}</definedName>
    <definedName name="оля">#N/A</definedName>
    <definedName name="оо"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ооо" localSheetId="0">#REF!</definedName>
    <definedName name="ооо" localSheetId="2">#REF!</definedName>
    <definedName name="ооо" localSheetId="1">#REF!</definedName>
    <definedName name="ооо">#REF!</definedName>
    <definedName name="оооо" localSheetId="0">TRUNC(([0]!oy-1)/3+1)</definedName>
    <definedName name="оооо" localSheetId="2">TRUNC(([0]!oy-1)/3+1)</definedName>
    <definedName name="оооо" localSheetId="1">TRUNC(([0]!oy-1)/3+1)</definedName>
    <definedName name="оооо">TRUNC((oy-1)/3+1)</definedName>
    <definedName name="опдбродролд" localSheetId="0">DATE([0]!yil,[0]!oy,1)</definedName>
    <definedName name="опдбродролд" localSheetId="2">DATE([0]!yil,[0]!oy,1)</definedName>
    <definedName name="опдбродролд" localSheetId="1">DATE([0]!yil,[0]!oy,1)</definedName>
    <definedName name="опдбродролд">DATE([0]!yil,[0]!oy,1)</definedName>
    <definedName name="ор" localSheetId="0">#REF!,#REF!,#REF!</definedName>
    <definedName name="ор" localSheetId="2">#REF!,#REF!,#REF!</definedName>
    <definedName name="ор" localSheetId="1">#REF!,#REF!,#REF!</definedName>
    <definedName name="ор">#REF!,#REF!,#REF!</definedName>
    <definedName name="орде" localSheetId="0">#REF!</definedName>
    <definedName name="орде" localSheetId="2">#REF!</definedName>
    <definedName name="орде" localSheetId="1">#REF!</definedName>
    <definedName name="орде">#REF!</definedName>
    <definedName name="ордлжд" localSheetId="0">TRUNC(([0]!oy-1)/3+1)</definedName>
    <definedName name="ордлжд" localSheetId="2">TRUNC(([0]!oy-1)/3+1)</definedName>
    <definedName name="ордлжд" localSheetId="1">TRUNC(([0]!oy-1)/3+1)</definedName>
    <definedName name="ордлжд">TRUNC(([0]!oy-1)/3+1)</definedName>
    <definedName name="орлдапелапл" localSheetId="0">TRUNC(([0]!oy-1)/3+1)</definedName>
    <definedName name="орлдапелапл" localSheetId="2">TRUNC(([0]!oy-1)/3+1)</definedName>
    <definedName name="орлдапелапл" localSheetId="1">TRUNC(([0]!oy-1)/3+1)</definedName>
    <definedName name="орлдапелапл">TRUNC(([0]!oy-1)/3+1)</definedName>
    <definedName name="орлдлд" localSheetId="0">TRUNC(([0]!oy-1)/3+1)</definedName>
    <definedName name="орлдлд" localSheetId="2">TRUNC(([0]!oy-1)/3+1)</definedName>
    <definedName name="орлдлд" localSheetId="1">TRUNC(([0]!oy-1)/3+1)</definedName>
    <definedName name="орлдлд">TRUNC(([0]!oy-1)/3+1)</definedName>
    <definedName name="орлоддб" localSheetId="0">TRUNC(([0]!oy-1)/3+1)</definedName>
    <definedName name="орлоддб" localSheetId="2">TRUNC(([0]!oy-1)/3+1)</definedName>
    <definedName name="орлоддб" localSheetId="1">TRUNC(([0]!oy-1)/3+1)</definedName>
    <definedName name="орлоддб">TRUNC(([0]!oy-1)/3+1)</definedName>
    <definedName name="орлорлд" localSheetId="0">TRUNC(([0]!oy-1)/3+1)</definedName>
    <definedName name="орлорлд" localSheetId="2">TRUNC(([0]!oy-1)/3+1)</definedName>
    <definedName name="орлорлд" localSheetId="1">TRUNC(([0]!oy-1)/3+1)</definedName>
    <definedName name="орлорлд">TRUNC(([0]!oy-1)/3+1)</definedName>
    <definedName name="ОРОРО1" localSheetId="0">#REF!</definedName>
    <definedName name="ОРОРО1" localSheetId="2">#REF!</definedName>
    <definedName name="ОРОРО1" localSheetId="1">#REF!</definedName>
    <definedName name="ОРОРО1">#REF!</definedName>
    <definedName name="орпр" localSheetId="0">TRUNC(([0]!oy-1)/3+1)</definedName>
    <definedName name="орпр" localSheetId="2">TRUNC(([0]!oy-1)/3+1)</definedName>
    <definedName name="орпр" localSheetId="1">TRUNC(([0]!oy-1)/3+1)</definedName>
    <definedName name="орпр">TRUNC(([0]!oy-1)/3+1)</definedName>
    <definedName name="отпро" localSheetId="0">#REF!</definedName>
    <definedName name="отпро" localSheetId="2">#REF!</definedName>
    <definedName name="отпро" localSheetId="1">#REF!</definedName>
    <definedName name="отпро">#REF!</definedName>
    <definedName name="отрасль" localSheetId="0">#REF!</definedName>
    <definedName name="отрасль" localSheetId="2">#REF!</definedName>
    <definedName name="отрасль" localSheetId="1">#REF!</definedName>
    <definedName name="отрасль">#REF!</definedName>
    <definedName name="п">#N/A</definedName>
    <definedName name="пах">#N/A</definedName>
    <definedName name="ПЕНСИЯ">#N/A</definedName>
    <definedName name="печать">#N/A</definedName>
    <definedName name="пмрп" localSheetId="0">DATE([0]!yil,[0]!oy,1)</definedName>
    <definedName name="пмрп" localSheetId="2">DATE([0]!yil,[0]!oy,1)</definedName>
    <definedName name="пмрп" localSheetId="1">DATE([0]!yil,[0]!oy,1)</definedName>
    <definedName name="пмрп">DATE([0]!yil,[0]!oy,1)</definedName>
    <definedName name="Полигон" localSheetId="0">#REF!</definedName>
    <definedName name="Полигон" localSheetId="2">#REF!</definedName>
    <definedName name="Полигон" localSheetId="1">#REF!</definedName>
    <definedName name="Полигон">#REF!</definedName>
    <definedName name="полордол" localSheetId="0">TRUNC(([0]!oy-1)/3+1)</definedName>
    <definedName name="полордол" localSheetId="2">TRUNC(([0]!oy-1)/3+1)</definedName>
    <definedName name="полордол" localSheetId="1">TRUNC(([0]!oy-1)/3+1)</definedName>
    <definedName name="полордол">TRUNC(([0]!oy-1)/3+1)</definedName>
    <definedName name="пор">#N/A</definedName>
    <definedName name="Поток2004" localSheetId="0">#REF!</definedName>
    <definedName name="Поток2004" localSheetId="2">#REF!</definedName>
    <definedName name="Поток2004" localSheetId="1">#REF!</definedName>
    <definedName name="Поток2004">#REF!</definedName>
    <definedName name="пп"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0">[0]!дел/1000</definedName>
    <definedName name="ппп" localSheetId="2">[0]!дел/1000</definedName>
    <definedName name="ппп" localSheetId="1">[0]!дел/1000</definedName>
    <definedName name="ппп">[0]!дел/1000</definedName>
    <definedName name="пппппп" localSheetId="0">прилож3/1000</definedName>
    <definedName name="пппппп" localSheetId="2">прилож3/1000</definedName>
    <definedName name="пппппп" localSheetId="1">прилож3/1000</definedName>
    <definedName name="пппппп">прилож3/1000</definedName>
    <definedName name="пр">#N/A</definedName>
    <definedName name="Прил3" localSheetId="0">[0]!прилож3/1000</definedName>
    <definedName name="Прил3" localSheetId="2">[0]!прилож3/1000</definedName>
    <definedName name="Прил3" localSheetId="1">[0]!прилож3/1000</definedName>
    <definedName name="Прил3">[0]!прилож3/1000</definedName>
    <definedName name="Прил5" localSheetId="0">дел/1000</definedName>
    <definedName name="Прил5" localSheetId="2">дел/1000</definedName>
    <definedName name="Прил5" localSheetId="1">дел/1000</definedName>
    <definedName name="Прил5">дел/1000</definedName>
    <definedName name="приложение" localSheetId="0">дел/1000</definedName>
    <definedName name="приложение" localSheetId="2">дел/1000</definedName>
    <definedName name="приложение" localSheetId="1">дел/1000</definedName>
    <definedName name="приложение">дел/1000</definedName>
    <definedName name="прлордлюдл" localSheetId="0">TRUNC(([0]!oy-1)/3+1)</definedName>
    <definedName name="прлордлюдл" localSheetId="2">TRUNC(([0]!oy-1)/3+1)</definedName>
    <definedName name="прлордлюдл" localSheetId="1">TRUNC(([0]!oy-1)/3+1)</definedName>
    <definedName name="прлордлюдл">TRUNC(([0]!oy-1)/3+1)</definedName>
    <definedName name="про" localSheetId="0">'[11]уюшмага10,09 холатига'!#REF!</definedName>
    <definedName name="про" localSheetId="2">'[11]уюшмага10,09 холатига'!#REF!</definedName>
    <definedName name="про" localSheetId="1">'[11]уюшмага10,09 холатига'!#REF!</definedName>
    <definedName name="про">'[11]уюшмага10,09 холатига'!#REF!</definedName>
    <definedName name="ПРОГНОЗНЫЕ_ПАРАМЕТРЫ_РАСХОДОВ">#N/A</definedName>
    <definedName name="прок">#N/A</definedName>
    <definedName name="пром2">#N/A</definedName>
    <definedName name="проч" localSheetId="0">TRUNC(([0]!oy-1)/3+1)</definedName>
    <definedName name="проч" localSheetId="2">TRUNC(([0]!oy-1)/3+1)</definedName>
    <definedName name="проч" localSheetId="1">TRUNC(([0]!oy-1)/3+1)</definedName>
    <definedName name="проч">TRUNC((oy-1)/3+1)</definedName>
    <definedName name="прпо" localSheetId="0">DATE([0]!yil,[0]!oy,1)</definedName>
    <definedName name="прпо" localSheetId="2">DATE([0]!yil,[0]!oy,1)</definedName>
    <definedName name="прпо" localSheetId="1">DATE([0]!yil,[0]!oy,1)</definedName>
    <definedName name="прпо">DATE([0]!yil,[0]!oy,1)</definedName>
    <definedName name="прпрпр" localSheetId="0">TRUNC(([0]!oy-1)/3+1)</definedName>
    <definedName name="прпрпр" localSheetId="2">TRUNC(([0]!oy-1)/3+1)</definedName>
    <definedName name="прпрпр" localSheetId="1">TRUNC(([0]!oy-1)/3+1)</definedName>
    <definedName name="прпрпр">TRUNC(([0]!oy-1)/3+1)</definedName>
    <definedName name="псб">#N/A</definedName>
    <definedName name="пт" localSheetId="0">DATE([0]!yil,[0]!oy,1)</definedName>
    <definedName name="пт" localSheetId="2">DATE([0]!yil,[0]!oy,1)</definedName>
    <definedName name="пт" localSheetId="1">DATE([0]!yil,[0]!oy,1)</definedName>
    <definedName name="пт">DATE([0]!yil,[0]!oy,1)</definedName>
    <definedName name="пшднгшгн" localSheetId="0">TRUNC(([0]!oy-1)/3+1)</definedName>
    <definedName name="пшднгшгн" localSheetId="2">TRUNC(([0]!oy-1)/3+1)</definedName>
    <definedName name="пшднгшгн" localSheetId="1">TRUNC(([0]!oy-1)/3+1)</definedName>
    <definedName name="пшднгшгн">TRUNC(([0]!oy-1)/3+1)</definedName>
    <definedName name="р">#N/A</definedName>
    <definedName name="Расход_2004_Лист3__2__Таблица" localSheetId="0">#REF!</definedName>
    <definedName name="Расход_2004_Лист3__2__Таблица" localSheetId="2">#REF!</definedName>
    <definedName name="Расход_2004_Лист3__2__Таблица" localSheetId="1">#REF!</definedName>
    <definedName name="Расход_2004_Лист3__2__Таблица">#REF!</definedName>
    <definedName name="Расход_2004_Лист3__2__Таблица1" localSheetId="0">#REF!</definedName>
    <definedName name="Расход_2004_Лист3__2__Таблица1" localSheetId="2">#REF!</definedName>
    <definedName name="Расход_2004_Лист3__2__Таблица1" localSheetId="1">#REF!</definedName>
    <definedName name="Расход_2004_Лист3__2__Таблица1">#REF!</definedName>
    <definedName name="Расход_2004_Лист3__2__Таблица2" localSheetId="0">#REF!,#REF!</definedName>
    <definedName name="Расход_2004_Лист3__2__Таблица2" localSheetId="2">#REF!,#REF!</definedName>
    <definedName name="Расход_2004_Лист3__2__Таблица2" localSheetId="1">#REF!,#REF!</definedName>
    <definedName name="Расход_2004_Лист3__2__Таблица2">#REF!,#REF!</definedName>
    <definedName name="расчет" localSheetId="0">дел/1000</definedName>
    <definedName name="расчет" localSheetId="2">дел/1000</definedName>
    <definedName name="расчет" localSheetId="1">дел/1000</definedName>
    <definedName name="расчет">дел/1000</definedName>
    <definedName name="Рахбарга" localSheetId="0">#REF!</definedName>
    <definedName name="Рахбарга" localSheetId="2">#REF!</definedName>
    <definedName name="Рахбарга" localSheetId="1">#REF!</definedName>
    <definedName name="Рахбарга">#REF!</definedName>
    <definedName name="рег_1" localSheetId="0">#REF!</definedName>
    <definedName name="рег_1" localSheetId="2">#REF!</definedName>
    <definedName name="рег_1" localSheetId="1">#REF!</definedName>
    <definedName name="рег_1">#REF!</definedName>
    <definedName name="рег_2" localSheetId="0">#REF!</definedName>
    <definedName name="рег_2" localSheetId="2">#REF!</definedName>
    <definedName name="рег_2" localSheetId="1">#REF!</definedName>
    <definedName name="рег_2">#REF!</definedName>
    <definedName name="рег2" localSheetId="0">#REF!</definedName>
    <definedName name="рег2" localSheetId="2">#REF!</definedName>
    <definedName name="рег2" localSheetId="1">#REF!</definedName>
    <definedName name="рег2">#REF!</definedName>
    <definedName name="Рек" localSheetId="0">#REF!</definedName>
    <definedName name="Рек" localSheetId="2">#REF!</definedName>
    <definedName name="Рек" localSheetId="1">#REF!</definedName>
    <definedName name="Рек">#REF!</definedName>
    <definedName name="_xlnm.Recorder" localSheetId="0">#REF!</definedName>
    <definedName name="_xlnm.Recorder" localSheetId="2">#REF!</definedName>
    <definedName name="_xlnm.Recorder" localSheetId="1">#REF!</definedName>
    <definedName name="_xlnm.Recorder">#REF!</definedName>
    <definedName name="рес" localSheetId="0">TRUNC(([0]!oy-1)/3+1)</definedName>
    <definedName name="рес" localSheetId="2">TRUNC(([0]!oy-1)/3+1)</definedName>
    <definedName name="рес" localSheetId="1">TRUNC(([0]!oy-1)/3+1)</definedName>
    <definedName name="рес">TRUNC((oy-1)/3+1)</definedName>
    <definedName name="респ" localSheetId="0">TRUNC(([0]!oy-1)/3+1)</definedName>
    <definedName name="респ" localSheetId="2">TRUNC(([0]!oy-1)/3+1)</definedName>
    <definedName name="респ" localSheetId="1">TRUNC(([0]!oy-1)/3+1)</definedName>
    <definedName name="респ">TRUNC((oy-1)/3+1)</definedName>
    <definedName name="рлжлджролд" localSheetId="0">TRUNC(([0]!oy-1)/3+1)</definedName>
    <definedName name="рлжлджролд" localSheetId="2">TRUNC(([0]!oy-1)/3+1)</definedName>
    <definedName name="рлжлджролд" localSheetId="1">TRUNC(([0]!oy-1)/3+1)</definedName>
    <definedName name="рлжлджролд">TRUNC(([0]!oy-1)/3+1)</definedName>
    <definedName name="робюлюб" localSheetId="0">TRUNC(([0]!oy-1)/3+1)</definedName>
    <definedName name="робюлюб" localSheetId="2">TRUNC(([0]!oy-1)/3+1)</definedName>
    <definedName name="робюлюб" localSheetId="1">TRUNC(([0]!oy-1)/3+1)</definedName>
    <definedName name="робюлюб">TRUNC(([0]!oy-1)/3+1)</definedName>
    <definedName name="розжзщ" localSheetId="0">TRUNC(([0]!oy-1)/3+1)</definedName>
    <definedName name="розжзщ" localSheetId="2">TRUNC(([0]!oy-1)/3+1)</definedName>
    <definedName name="розжзщ" localSheetId="1">TRUNC(([0]!oy-1)/3+1)</definedName>
    <definedName name="розжзщ">TRUNC(([0]!oy-1)/3+1)</definedName>
    <definedName name="ролбрп" localSheetId="0">TRUNC(([0]!oy-1)/3+1)</definedName>
    <definedName name="ролбрп" localSheetId="2">TRUNC(([0]!oy-1)/3+1)</definedName>
    <definedName name="ролбрп" localSheetId="1">TRUNC(([0]!oy-1)/3+1)</definedName>
    <definedName name="ролбрп">TRUNC(([0]!oy-1)/3+1)</definedName>
    <definedName name="ролдгнш" localSheetId="0">TRUNC(([0]!oy-1)/3+1)</definedName>
    <definedName name="ролдгнш" localSheetId="2">TRUNC(([0]!oy-1)/3+1)</definedName>
    <definedName name="ролдгнш" localSheetId="1">TRUNC(([0]!oy-1)/3+1)</definedName>
    <definedName name="ролдгнш">TRUNC(([0]!oy-1)/3+1)</definedName>
    <definedName name="ролдорбд" localSheetId="0">TRUNC(([0]!oy-1)/3+1)</definedName>
    <definedName name="ролдорбд" localSheetId="2">TRUNC(([0]!oy-1)/3+1)</definedName>
    <definedName name="ролдорбд" localSheetId="1">TRUNC(([0]!oy-1)/3+1)</definedName>
    <definedName name="ролдорбд">TRUNC(([0]!oy-1)/3+1)</definedName>
    <definedName name="ролр" localSheetId="0">TRUNC(([0]!oy-1)/3+1)</definedName>
    <definedName name="ролр" localSheetId="2">TRUNC(([0]!oy-1)/3+1)</definedName>
    <definedName name="ролр" localSheetId="1">TRUNC(([0]!oy-1)/3+1)</definedName>
    <definedName name="ролр">TRUNC(([0]!oy-1)/3+1)</definedName>
    <definedName name="роопропроп" localSheetId="0">TRUNC(([0]!oy-1)/3+1)</definedName>
    <definedName name="роопропроп" localSheetId="2">TRUNC(([0]!oy-1)/3+1)</definedName>
    <definedName name="роопропроп" localSheetId="1">TRUNC(([0]!oy-1)/3+1)</definedName>
    <definedName name="роопропроп">TRUNC((oy-1)/3+1)</definedName>
    <definedName name="ропопролегл" localSheetId="0">TRUNC(([0]!oy-1)/3+1)</definedName>
    <definedName name="ропопролегл" localSheetId="2">TRUNC(([0]!oy-1)/3+1)</definedName>
    <definedName name="ропопролегл" localSheetId="1">TRUNC(([0]!oy-1)/3+1)</definedName>
    <definedName name="ропопролегл">TRUNC(([0]!oy-1)/3+1)</definedName>
    <definedName name="ропропро" localSheetId="0">TRUNC(([0]!oy-1)/3+1)</definedName>
    <definedName name="ропропро" localSheetId="2">TRUNC(([0]!oy-1)/3+1)</definedName>
    <definedName name="ропропро" localSheetId="1">TRUNC(([0]!oy-1)/3+1)</definedName>
    <definedName name="ропропро">TRUNC(([0]!oy-1)/3+1)</definedName>
    <definedName name="рподлоол" localSheetId="0">TRUNC(([0]!oy-1)/3+1)</definedName>
    <definedName name="рподлоол" localSheetId="2">TRUNC(([0]!oy-1)/3+1)</definedName>
    <definedName name="рподлоол" localSheetId="1">TRUNC(([0]!oy-1)/3+1)</definedName>
    <definedName name="рподлоол">TRUNC(([0]!oy-1)/3+1)</definedName>
    <definedName name="рпт" localSheetId="0">TRUNC(([0]!oy-1)/3+1)</definedName>
    <definedName name="рпт" localSheetId="2">TRUNC(([0]!oy-1)/3+1)</definedName>
    <definedName name="рпт" localSheetId="1">TRUNC(([0]!oy-1)/3+1)</definedName>
    <definedName name="рпт">TRUNC(([0]!oy-1)/3+1)</definedName>
    <definedName name="рр" hidden="1">{#N/A,#N/A,TRUE,"일정"}</definedName>
    <definedName name="рррррр" localSheetId="0">[0]!дел/1000</definedName>
    <definedName name="рррррр" localSheetId="2">[0]!дел/1000</definedName>
    <definedName name="рррррр" localSheetId="1">[0]!дел/1000</definedName>
    <definedName name="рррррр">[0]!дел/1000</definedName>
    <definedName name="ррррррррррр" localSheetId="0">прилож3/1000</definedName>
    <definedName name="ррррррррррр" localSheetId="2">прилож3/1000</definedName>
    <definedName name="ррррррррррр" localSheetId="1">прилож3/1000</definedName>
    <definedName name="ррррррррррр">прилож3/1000</definedName>
    <definedName name="рфььук" localSheetId="0">дел/1000</definedName>
    <definedName name="рфььук" localSheetId="2">дел/1000</definedName>
    <definedName name="рфььук" localSheetId="1">дел/1000</definedName>
    <definedName name="рфььук">дел/1000</definedName>
    <definedName name="рыва" localSheetId="0">#REF!</definedName>
    <definedName name="рыва" localSheetId="2">#REF!</definedName>
    <definedName name="рыва" localSheetId="1">#REF!</definedName>
    <definedName name="рыва">#REF!</definedName>
    <definedName name="рывр" localSheetId="0">#REF!</definedName>
    <definedName name="рывр" localSheetId="2">#REF!</definedName>
    <definedName name="рывр" localSheetId="1">#REF!</definedName>
    <definedName name="рывр">#REF!</definedName>
    <definedName name="с">#N/A</definedName>
    <definedName name="С29" localSheetId="0">#REF!</definedName>
    <definedName name="С29" localSheetId="2">#REF!</definedName>
    <definedName name="С29" localSheetId="1">#REF!</definedName>
    <definedName name="С29">#REF!</definedName>
    <definedName name="с52">#N/A</definedName>
    <definedName name="с86" localSheetId="0">#REF!</definedName>
    <definedName name="с86" localSheetId="2">#REF!</definedName>
    <definedName name="с86" localSheetId="1">#REF!</definedName>
    <definedName name="с86">#REF!</definedName>
    <definedName name="сальдо" localSheetId="0">TRUNC(([0]!oy-1)/3+1)</definedName>
    <definedName name="сальдо" localSheetId="2">TRUNC(([0]!oy-1)/3+1)</definedName>
    <definedName name="сальдо" localSheetId="1">TRUNC(([0]!oy-1)/3+1)</definedName>
    <definedName name="сальдо">TRUNC((oy-1)/3+1)</definedName>
    <definedName name="Св" localSheetId="0">дел/1000</definedName>
    <definedName name="Св" localSheetId="2">дел/1000</definedName>
    <definedName name="Св" localSheetId="1">дел/1000</definedName>
    <definedName name="Св">дел/1000</definedName>
    <definedName name="свод" localSheetId="0">#REF!,#REF!,#REF!</definedName>
    <definedName name="свод" localSheetId="2">#REF!,#REF!,#REF!</definedName>
    <definedName name="свод" localSheetId="1">#REF!,#REF!,#REF!</definedName>
    <definedName name="свод">#REF!,#REF!,#REF!</definedName>
    <definedName name="свод_кор" localSheetId="0">дел/1000</definedName>
    <definedName name="свод_кор" localSheetId="2">дел/1000</definedName>
    <definedName name="свод_кор" localSheetId="1">дел/1000</definedName>
    <definedName name="свод_кор">дел/1000</definedName>
    <definedName name="свока">#N/A</definedName>
    <definedName name="Сельхоз">#N/A</definedName>
    <definedName name="см" localSheetId="0">TRUNC(([0]!oy-1)/3+1)</definedName>
    <definedName name="см" localSheetId="2">TRUNC(([0]!oy-1)/3+1)</definedName>
    <definedName name="см" localSheetId="1">TRUNC(([0]!oy-1)/3+1)</definedName>
    <definedName name="см">TRUNC(([0]!oy-1)/3+1)</definedName>
    <definedName name="сопос" localSheetId="0">#REF!</definedName>
    <definedName name="сопос" localSheetId="2">#REF!</definedName>
    <definedName name="сопос" localSheetId="1">#REF!</definedName>
    <definedName name="сопос">#REF!</definedName>
    <definedName name="соьро" localSheetId="0">TRUNC(([0]!oy-1)/3+1)</definedName>
    <definedName name="соьро" localSheetId="2">TRUNC(([0]!oy-1)/3+1)</definedName>
    <definedName name="соьро" localSheetId="1">TRUNC(([0]!oy-1)/3+1)</definedName>
    <definedName name="соьро">TRUNC(([0]!oy-1)/3+1)</definedName>
    <definedName name="спн" localSheetId="0">#REF!</definedName>
    <definedName name="спн" localSheetId="2">#REF!</definedName>
    <definedName name="спн" localSheetId="1">#REF!</definedName>
    <definedName name="спн">#REF!</definedName>
    <definedName name="Срок" localSheetId="0">#REF!</definedName>
    <definedName name="Срок" localSheetId="2">#REF!</definedName>
    <definedName name="Срок" localSheetId="1">#REF!</definedName>
    <definedName name="Срок">#REF!</definedName>
    <definedName name="срочно">#N/A</definedName>
    <definedName name="срропар" localSheetId="0">TRUNC(([0]!oy-1)/3+1)</definedName>
    <definedName name="срропар" localSheetId="2">TRUNC(([0]!oy-1)/3+1)</definedName>
    <definedName name="срропар" localSheetId="1">TRUNC(([0]!oy-1)/3+1)</definedName>
    <definedName name="срропар">TRUNC(([0]!oy-1)/3+1)</definedName>
    <definedName name="Сртук_ДАгр">#N/A</definedName>
    <definedName name="сс" hidden="1">{#N/A,#N/A,FALSE,"인원";#N/A,#N/A,FALSE,"비용2";#N/A,#N/A,FALSE,"비용1";#N/A,#N/A,FALSE,"비용";#N/A,#N/A,FALSE,"보증2";#N/A,#N/A,FALSE,"보증1";#N/A,#N/A,FALSE,"보증";#N/A,#N/A,FALSE,"손익1";#N/A,#N/A,FALSE,"손익";#N/A,#N/A,FALSE,"부서별매출";#N/A,#N/A,FALSE,"매출"}</definedName>
    <definedName name="ставка_05_2_1" localSheetId="0">#REF!</definedName>
    <definedName name="ставка_05_2_1" localSheetId="2">#REF!</definedName>
    <definedName name="ставка_05_2_1" localSheetId="1">#REF!</definedName>
    <definedName name="ставка_05_2_1">#REF!</definedName>
    <definedName name="ставка_05_2_10" localSheetId="0">#REF!</definedName>
    <definedName name="ставка_05_2_10" localSheetId="2">#REF!</definedName>
    <definedName name="ставка_05_2_10" localSheetId="1">#REF!</definedName>
    <definedName name="ставка_05_2_10">#REF!</definedName>
    <definedName name="ставка_05_2_2" localSheetId="0">#REF!</definedName>
    <definedName name="ставка_05_2_2" localSheetId="2">#REF!</definedName>
    <definedName name="ставка_05_2_2" localSheetId="1">#REF!</definedName>
    <definedName name="ставка_05_2_2">#REF!</definedName>
    <definedName name="ставка_05_2_3" localSheetId="0">#REF!</definedName>
    <definedName name="ставка_05_2_3" localSheetId="2">#REF!</definedName>
    <definedName name="ставка_05_2_3" localSheetId="1">#REF!</definedName>
    <definedName name="ставка_05_2_3">#REF!</definedName>
    <definedName name="ставка_05_2_4" localSheetId="0">#REF!</definedName>
    <definedName name="ставка_05_2_4" localSheetId="2">#REF!</definedName>
    <definedName name="ставка_05_2_4" localSheetId="1">#REF!</definedName>
    <definedName name="ставка_05_2_4">#REF!</definedName>
    <definedName name="ставка_05_2_5" localSheetId="0">#REF!</definedName>
    <definedName name="ставка_05_2_5" localSheetId="2">#REF!</definedName>
    <definedName name="ставка_05_2_5" localSheetId="1">#REF!</definedName>
    <definedName name="ставка_05_2_5">#REF!</definedName>
    <definedName name="ставка_05_2_6" localSheetId="0">#REF!</definedName>
    <definedName name="ставка_05_2_6" localSheetId="2">#REF!</definedName>
    <definedName name="ставка_05_2_6" localSheetId="1">#REF!</definedName>
    <definedName name="ставка_05_2_6">#REF!</definedName>
    <definedName name="ставка_05_2_7" localSheetId="0">#REF!</definedName>
    <definedName name="ставка_05_2_7" localSheetId="2">#REF!</definedName>
    <definedName name="ставка_05_2_7" localSheetId="1">#REF!</definedName>
    <definedName name="ставка_05_2_7">#REF!</definedName>
    <definedName name="ставка_05_2_8" localSheetId="0">#REF!</definedName>
    <definedName name="ставка_05_2_8" localSheetId="2">#REF!</definedName>
    <definedName name="ставка_05_2_8" localSheetId="1">#REF!</definedName>
    <definedName name="ставка_05_2_8">#REF!</definedName>
    <definedName name="ставка_05_2_9" localSheetId="0">#REF!</definedName>
    <definedName name="ставка_05_2_9" localSheetId="2">#REF!</definedName>
    <definedName name="ставка_05_2_9" localSheetId="1">#REF!</definedName>
    <definedName name="ставка_05_2_9">#REF!</definedName>
    <definedName name="ставка_05_3_1" localSheetId="0">#REF!</definedName>
    <definedName name="ставка_05_3_1" localSheetId="2">#REF!</definedName>
    <definedName name="ставка_05_3_1" localSheetId="1">#REF!</definedName>
    <definedName name="ставка_05_3_1">#REF!</definedName>
    <definedName name="ставка_05_3_10" localSheetId="0">#REF!</definedName>
    <definedName name="ставка_05_3_10" localSheetId="2">#REF!</definedName>
    <definedName name="ставка_05_3_10" localSheetId="1">#REF!</definedName>
    <definedName name="ставка_05_3_10">#REF!</definedName>
    <definedName name="ставка_05_3_2" localSheetId="0">#REF!</definedName>
    <definedName name="ставка_05_3_2" localSheetId="2">#REF!</definedName>
    <definedName name="ставка_05_3_2" localSheetId="1">#REF!</definedName>
    <definedName name="ставка_05_3_2">#REF!</definedName>
    <definedName name="ставка_05_3_3" localSheetId="0">#REF!</definedName>
    <definedName name="ставка_05_3_3" localSheetId="2">#REF!</definedName>
    <definedName name="ставка_05_3_3" localSheetId="1">#REF!</definedName>
    <definedName name="ставка_05_3_3">#REF!</definedName>
    <definedName name="ставка_05_3_4" localSheetId="0">#REF!</definedName>
    <definedName name="ставка_05_3_4" localSheetId="2">#REF!</definedName>
    <definedName name="ставка_05_3_4" localSheetId="1">#REF!</definedName>
    <definedName name="ставка_05_3_4">#REF!</definedName>
    <definedName name="ставка_05_3_5" localSheetId="0">#REF!</definedName>
    <definedName name="ставка_05_3_5" localSheetId="2">#REF!</definedName>
    <definedName name="ставка_05_3_5" localSheetId="1">#REF!</definedName>
    <definedName name="ставка_05_3_5">#REF!</definedName>
    <definedName name="ставка_05_3_6" localSheetId="0">#REF!</definedName>
    <definedName name="ставка_05_3_6" localSheetId="2">#REF!</definedName>
    <definedName name="ставка_05_3_6" localSheetId="1">#REF!</definedName>
    <definedName name="ставка_05_3_6">#REF!</definedName>
    <definedName name="ставка_05_3_7" localSheetId="0">#REF!</definedName>
    <definedName name="ставка_05_3_7" localSheetId="2">#REF!</definedName>
    <definedName name="ставка_05_3_7" localSheetId="1">#REF!</definedName>
    <definedName name="ставка_05_3_7">#REF!</definedName>
    <definedName name="ставка_05_3_8" localSheetId="0">#REF!</definedName>
    <definedName name="ставка_05_3_8" localSheetId="2">#REF!</definedName>
    <definedName name="ставка_05_3_8" localSheetId="1">#REF!</definedName>
    <definedName name="ставка_05_3_8">#REF!</definedName>
    <definedName name="ставка_05_3_9" localSheetId="0">#REF!</definedName>
    <definedName name="ставка_05_3_9" localSheetId="2">#REF!</definedName>
    <definedName name="ставка_05_3_9" localSheetId="1">#REF!</definedName>
    <definedName name="ставка_05_3_9">#REF!</definedName>
    <definedName name="ставка_06_2_1" localSheetId="0">#REF!</definedName>
    <definedName name="ставка_06_2_1" localSheetId="2">#REF!</definedName>
    <definedName name="ставка_06_2_1" localSheetId="1">#REF!</definedName>
    <definedName name="ставка_06_2_1">#REF!</definedName>
    <definedName name="ставка_06_2_10" localSheetId="0">#REF!</definedName>
    <definedName name="ставка_06_2_10" localSheetId="2">#REF!</definedName>
    <definedName name="ставка_06_2_10" localSheetId="1">#REF!</definedName>
    <definedName name="ставка_06_2_10">#REF!</definedName>
    <definedName name="ставка_06_2_2" localSheetId="0">#REF!</definedName>
    <definedName name="ставка_06_2_2" localSheetId="2">#REF!</definedName>
    <definedName name="ставка_06_2_2" localSheetId="1">#REF!</definedName>
    <definedName name="ставка_06_2_2">#REF!</definedName>
    <definedName name="ставка_06_2_3" localSheetId="0">#REF!</definedName>
    <definedName name="ставка_06_2_3" localSheetId="2">#REF!</definedName>
    <definedName name="ставка_06_2_3" localSheetId="1">#REF!</definedName>
    <definedName name="ставка_06_2_3">#REF!</definedName>
    <definedName name="ставка_06_2_4" localSheetId="0">#REF!</definedName>
    <definedName name="ставка_06_2_4" localSheetId="2">#REF!</definedName>
    <definedName name="ставка_06_2_4" localSheetId="1">#REF!</definedName>
    <definedName name="ставка_06_2_4">#REF!</definedName>
    <definedName name="ставка_06_2_5" localSheetId="0">#REF!</definedName>
    <definedName name="ставка_06_2_5" localSheetId="2">#REF!</definedName>
    <definedName name="ставка_06_2_5" localSheetId="1">#REF!</definedName>
    <definedName name="ставка_06_2_5">#REF!</definedName>
    <definedName name="ставка_06_2_6" localSheetId="0">#REF!</definedName>
    <definedName name="ставка_06_2_6" localSheetId="2">#REF!</definedName>
    <definedName name="ставка_06_2_6" localSheetId="1">#REF!</definedName>
    <definedName name="ставка_06_2_6">#REF!</definedName>
    <definedName name="ставка_06_2_7" localSheetId="0">#REF!</definedName>
    <definedName name="ставка_06_2_7" localSheetId="2">#REF!</definedName>
    <definedName name="ставка_06_2_7" localSheetId="1">#REF!</definedName>
    <definedName name="ставка_06_2_7">#REF!</definedName>
    <definedName name="ставка_06_2_8" localSheetId="0">#REF!</definedName>
    <definedName name="ставка_06_2_8" localSheetId="2">#REF!</definedName>
    <definedName name="ставка_06_2_8" localSheetId="1">#REF!</definedName>
    <definedName name="ставка_06_2_8">#REF!</definedName>
    <definedName name="ставка_06_2_9" localSheetId="0">#REF!</definedName>
    <definedName name="ставка_06_2_9" localSheetId="2">#REF!</definedName>
    <definedName name="ставка_06_2_9" localSheetId="1">#REF!</definedName>
    <definedName name="ставка_06_2_9">#REF!</definedName>
    <definedName name="ставка_06_3_1" localSheetId="0">#REF!</definedName>
    <definedName name="ставка_06_3_1" localSheetId="2">#REF!</definedName>
    <definedName name="ставка_06_3_1" localSheetId="1">#REF!</definedName>
    <definedName name="ставка_06_3_1">#REF!</definedName>
    <definedName name="ставка_06_3_10" localSheetId="0">#REF!</definedName>
    <definedName name="ставка_06_3_10" localSheetId="2">#REF!</definedName>
    <definedName name="ставка_06_3_10" localSheetId="1">#REF!</definedName>
    <definedName name="ставка_06_3_10">#REF!</definedName>
    <definedName name="ставка_06_3_2" localSheetId="0">#REF!</definedName>
    <definedName name="ставка_06_3_2" localSheetId="2">#REF!</definedName>
    <definedName name="ставка_06_3_2" localSheetId="1">#REF!</definedName>
    <definedName name="ставка_06_3_2">#REF!</definedName>
    <definedName name="ставка_06_3_3" localSheetId="0">#REF!</definedName>
    <definedName name="ставка_06_3_3" localSheetId="2">#REF!</definedName>
    <definedName name="ставка_06_3_3" localSheetId="1">#REF!</definedName>
    <definedName name="ставка_06_3_3">#REF!</definedName>
    <definedName name="ставка_06_3_4" localSheetId="0">#REF!</definedName>
    <definedName name="ставка_06_3_4" localSheetId="2">#REF!</definedName>
    <definedName name="ставка_06_3_4" localSheetId="1">#REF!</definedName>
    <definedName name="ставка_06_3_4">#REF!</definedName>
    <definedName name="ставка_06_3_5" localSheetId="0">#REF!</definedName>
    <definedName name="ставка_06_3_5" localSheetId="2">#REF!</definedName>
    <definedName name="ставка_06_3_5" localSheetId="1">#REF!</definedName>
    <definedName name="ставка_06_3_5">#REF!</definedName>
    <definedName name="ставка_06_3_6" localSheetId="0">#REF!</definedName>
    <definedName name="ставка_06_3_6" localSheetId="2">#REF!</definedName>
    <definedName name="ставка_06_3_6" localSheetId="1">#REF!</definedName>
    <definedName name="ставка_06_3_6">#REF!</definedName>
    <definedName name="ставка_06_3_7" localSheetId="0">#REF!</definedName>
    <definedName name="ставка_06_3_7" localSheetId="2">#REF!</definedName>
    <definedName name="ставка_06_3_7" localSheetId="1">#REF!</definedName>
    <definedName name="ставка_06_3_7">#REF!</definedName>
    <definedName name="ставка_06_3_8" localSheetId="0">#REF!</definedName>
    <definedName name="ставка_06_3_8" localSheetId="2">#REF!</definedName>
    <definedName name="ставка_06_3_8" localSheetId="1">#REF!</definedName>
    <definedName name="ставка_06_3_8">#REF!</definedName>
    <definedName name="ставка_06_3_9" localSheetId="0">#REF!</definedName>
    <definedName name="ставка_06_3_9" localSheetId="2">#REF!</definedName>
    <definedName name="ставка_06_3_9" localSheetId="1">#REF!</definedName>
    <definedName name="ставка_06_3_9">#REF!</definedName>
    <definedName name="ставка_07_2_1" localSheetId="0">#REF!</definedName>
    <definedName name="ставка_07_2_1" localSheetId="2">#REF!</definedName>
    <definedName name="ставка_07_2_1" localSheetId="1">#REF!</definedName>
    <definedName name="ставка_07_2_1">#REF!</definedName>
    <definedName name="ставка_07_2_10" localSheetId="0">#REF!</definedName>
    <definedName name="ставка_07_2_10" localSheetId="2">#REF!</definedName>
    <definedName name="ставка_07_2_10" localSheetId="1">#REF!</definedName>
    <definedName name="ставка_07_2_10">#REF!</definedName>
    <definedName name="ставка_07_2_2" localSheetId="0">#REF!</definedName>
    <definedName name="ставка_07_2_2" localSheetId="2">#REF!</definedName>
    <definedName name="ставка_07_2_2" localSheetId="1">#REF!</definedName>
    <definedName name="ставка_07_2_2">#REF!</definedName>
    <definedName name="ставка_07_2_3" localSheetId="0">#REF!</definedName>
    <definedName name="ставка_07_2_3" localSheetId="2">#REF!</definedName>
    <definedName name="ставка_07_2_3" localSheetId="1">#REF!</definedName>
    <definedName name="ставка_07_2_3">#REF!</definedName>
    <definedName name="ставка_07_2_4" localSheetId="0">#REF!</definedName>
    <definedName name="ставка_07_2_4" localSheetId="2">#REF!</definedName>
    <definedName name="ставка_07_2_4" localSheetId="1">#REF!</definedName>
    <definedName name="ставка_07_2_4">#REF!</definedName>
    <definedName name="ставка_07_2_5" localSheetId="0">#REF!</definedName>
    <definedName name="ставка_07_2_5" localSheetId="2">#REF!</definedName>
    <definedName name="ставка_07_2_5" localSheetId="1">#REF!</definedName>
    <definedName name="ставка_07_2_5">#REF!</definedName>
    <definedName name="ставка_07_2_6" localSheetId="0">#REF!</definedName>
    <definedName name="ставка_07_2_6" localSheetId="2">#REF!</definedName>
    <definedName name="ставка_07_2_6" localSheetId="1">#REF!</definedName>
    <definedName name="ставка_07_2_6">#REF!</definedName>
    <definedName name="ставка_07_2_7" localSheetId="0">#REF!</definedName>
    <definedName name="ставка_07_2_7" localSheetId="2">#REF!</definedName>
    <definedName name="ставка_07_2_7" localSheetId="1">#REF!</definedName>
    <definedName name="ставка_07_2_7">#REF!</definedName>
    <definedName name="ставка_07_2_8" localSheetId="0">#REF!</definedName>
    <definedName name="ставка_07_2_8" localSheetId="2">#REF!</definedName>
    <definedName name="ставка_07_2_8" localSheetId="1">#REF!</definedName>
    <definedName name="ставка_07_2_8">#REF!</definedName>
    <definedName name="ставка_07_2_9" localSheetId="0">#REF!</definedName>
    <definedName name="ставка_07_2_9" localSheetId="2">#REF!</definedName>
    <definedName name="ставка_07_2_9" localSheetId="1">#REF!</definedName>
    <definedName name="ставка_07_2_9">#REF!</definedName>
    <definedName name="ставка_07_3_1" localSheetId="0">#REF!</definedName>
    <definedName name="ставка_07_3_1" localSheetId="2">#REF!</definedName>
    <definedName name="ставка_07_3_1" localSheetId="1">#REF!</definedName>
    <definedName name="ставка_07_3_1">#REF!</definedName>
    <definedName name="ставка_07_3_10" localSheetId="0">#REF!</definedName>
    <definedName name="ставка_07_3_10" localSheetId="2">#REF!</definedName>
    <definedName name="ставка_07_3_10" localSheetId="1">#REF!</definedName>
    <definedName name="ставка_07_3_10">#REF!</definedName>
    <definedName name="ставка_07_3_2" localSheetId="0">#REF!</definedName>
    <definedName name="ставка_07_3_2" localSheetId="2">#REF!</definedName>
    <definedName name="ставка_07_3_2" localSheetId="1">#REF!</definedName>
    <definedName name="ставка_07_3_2">#REF!</definedName>
    <definedName name="ставка_07_3_3" localSheetId="0">#REF!</definedName>
    <definedName name="ставка_07_3_3" localSheetId="2">#REF!</definedName>
    <definedName name="ставка_07_3_3" localSheetId="1">#REF!</definedName>
    <definedName name="ставка_07_3_3">#REF!</definedName>
    <definedName name="ставка_07_3_4" localSheetId="0">#REF!</definedName>
    <definedName name="ставка_07_3_4" localSheetId="2">#REF!</definedName>
    <definedName name="ставка_07_3_4" localSheetId="1">#REF!</definedName>
    <definedName name="ставка_07_3_4">#REF!</definedName>
    <definedName name="ставка_07_3_5" localSheetId="0">#REF!</definedName>
    <definedName name="ставка_07_3_5" localSheetId="2">#REF!</definedName>
    <definedName name="ставка_07_3_5" localSheetId="1">#REF!</definedName>
    <definedName name="ставка_07_3_5">#REF!</definedName>
    <definedName name="ставка_07_3_6" localSheetId="0">#REF!</definedName>
    <definedName name="ставка_07_3_6" localSheetId="2">#REF!</definedName>
    <definedName name="ставка_07_3_6" localSheetId="1">#REF!</definedName>
    <definedName name="ставка_07_3_6">#REF!</definedName>
    <definedName name="ставка_07_3_7" localSheetId="0">#REF!</definedName>
    <definedName name="ставка_07_3_7" localSheetId="2">#REF!</definedName>
    <definedName name="ставка_07_3_7" localSheetId="1">#REF!</definedName>
    <definedName name="ставка_07_3_7">#REF!</definedName>
    <definedName name="ставка_07_3_8" localSheetId="0">#REF!</definedName>
    <definedName name="ставка_07_3_8" localSheetId="2">#REF!</definedName>
    <definedName name="ставка_07_3_8" localSheetId="1">#REF!</definedName>
    <definedName name="ставка_07_3_8">#REF!</definedName>
    <definedName name="ставка_07_3_9" localSheetId="0">#REF!</definedName>
    <definedName name="ставка_07_3_9" localSheetId="2">#REF!</definedName>
    <definedName name="ставка_07_3_9" localSheetId="1">#REF!</definedName>
    <definedName name="ставка_07_3_9">#REF!</definedName>
    <definedName name="сто">#N/A</definedName>
    <definedName name="сто1" localSheetId="0">#REF!</definedName>
    <definedName name="сто1" localSheetId="2">#REF!</definedName>
    <definedName name="сто1" localSheetId="1">#REF!</definedName>
    <definedName name="сто1">#REF!</definedName>
    <definedName name="считас" localSheetId="0">TRUNC(([0]!oy-1)/3+1)</definedName>
    <definedName name="считас" localSheetId="2">TRUNC(([0]!oy-1)/3+1)</definedName>
    <definedName name="считас" localSheetId="1">TRUNC(([0]!oy-1)/3+1)</definedName>
    <definedName name="считас">TRUNC(([0]!oy-1)/3+1)</definedName>
    <definedName name="Сырье" localSheetId="0">#REF!</definedName>
    <definedName name="Сырье" localSheetId="2">#REF!</definedName>
    <definedName name="Сырье" localSheetId="1">#REF!</definedName>
    <definedName name="Сырье">#REF!</definedName>
    <definedName name="т">#N/A</definedName>
    <definedName name="Ташкилий_чора_тадбирлар__номи_ва_ишлаб_чиўариладиганг_маҳсулот">#N/A</definedName>
    <definedName name="ТекПерес" localSheetId="0">#REF!</definedName>
    <definedName name="ТекПерес" localSheetId="2">#REF!</definedName>
    <definedName name="ТекПерес" localSheetId="1">#REF!</definedName>
    <definedName name="ТекПерес">#REF!</definedName>
    <definedName name="ТермоКузов35" localSheetId="0">#REF!</definedName>
    <definedName name="ТермоКузов35" localSheetId="2">#REF!</definedName>
    <definedName name="ТермоКузов35" localSheetId="1">#REF!</definedName>
    <definedName name="ТермоКузов35">#REF!</definedName>
    <definedName name="тов">#N/A</definedName>
    <definedName name="Товар" localSheetId="0">#REF!</definedName>
    <definedName name="Товар" localSheetId="2">#REF!</definedName>
    <definedName name="Товар" localSheetId="1">#REF!</definedName>
    <definedName name="Товар">#REF!</definedName>
    <definedName name="тога">#N/A</definedName>
    <definedName name="трикотаж" localSheetId="0">'[1]Жиззах янги раз'!#REF!</definedName>
    <definedName name="трикотаж" localSheetId="2">'[1]Жиззах янги раз'!#REF!</definedName>
    <definedName name="трикотаж" localSheetId="1">'[1]Жиззах янги раз'!#REF!</definedName>
    <definedName name="трикотаж">'[1]Жиззах янги раз'!#REF!</definedName>
    <definedName name="тт" hidden="1">{#N/A,#N/A,FALSE,"인원";#N/A,#N/A,FALSE,"비용2";#N/A,#N/A,FALSE,"비용1";#N/A,#N/A,FALSE,"비용";#N/A,#N/A,FALSE,"보증2";#N/A,#N/A,FALSE,"보증1";#N/A,#N/A,FALSE,"보증";#N/A,#N/A,FALSE,"손익1";#N/A,#N/A,FALSE,"손익";#N/A,#N/A,FALSE,"부서별매출";#N/A,#N/A,FALSE,"매출"}</definedName>
    <definedName name="ттт" localSheetId="0">#REF!</definedName>
    <definedName name="ттт" localSheetId="2">#REF!</definedName>
    <definedName name="ттт" localSheetId="1">#REF!</definedName>
    <definedName name="ттт">#REF!</definedName>
    <definedName name="тттт" localSheetId="0">[0]!дел/1000</definedName>
    <definedName name="тттт" localSheetId="2">[0]!дел/1000</definedName>
    <definedName name="тттт" localSheetId="1">[0]!дел/1000</definedName>
    <definedName name="тттт">[0]!дел/1000</definedName>
    <definedName name="тушум.">#N/A</definedName>
    <definedName name="тьютьб" localSheetId="0">TRUNC(([0]!oy-1)/3+1)</definedName>
    <definedName name="тьютьб" localSheetId="2">TRUNC(([0]!oy-1)/3+1)</definedName>
    <definedName name="тьютьб" localSheetId="1">TRUNC(([0]!oy-1)/3+1)</definedName>
    <definedName name="тьютьб">TRUNC(([0]!oy-1)/3+1)</definedName>
    <definedName name="Ћ__ЂЃ_Ѓ_Џ_ОЂ__" localSheetId="0">#REF!</definedName>
    <definedName name="Ћ__ЂЃ_Ѓ_Џ_ОЂ__" localSheetId="2">#REF!</definedName>
    <definedName name="Ћ__ЂЃ_Ѓ_Џ_ОЂ__" localSheetId="1">#REF!</definedName>
    <definedName name="Ћ__ЂЃ_Ѓ_Џ_ОЂ__">#REF!</definedName>
    <definedName name="у">#N/A</definedName>
    <definedName name="ук" localSheetId="0">#REF!</definedName>
    <definedName name="ук" localSheetId="2">#REF!</definedName>
    <definedName name="ук" localSheetId="1">#REF!</definedName>
    <definedName name="ук">#REF!</definedName>
    <definedName name="укгенг" localSheetId="0">TRUNC(([0]!oy-1)/3+1)</definedName>
    <definedName name="укгенг" localSheetId="2">TRUNC(([0]!oy-1)/3+1)</definedName>
    <definedName name="укгенг" localSheetId="1">TRUNC(([0]!oy-1)/3+1)</definedName>
    <definedName name="укгенг">TRUNC(([0]!oy-1)/3+1)</definedName>
    <definedName name="укеглоло" localSheetId="0">TRUNC(([0]!oy-1)/3+1)</definedName>
    <definedName name="укеглоло" localSheetId="2">TRUNC(([0]!oy-1)/3+1)</definedName>
    <definedName name="укеглоло" localSheetId="1">TRUNC(([0]!oy-1)/3+1)</definedName>
    <definedName name="укеглоло">TRUNC(([0]!oy-1)/3+1)</definedName>
    <definedName name="укегшнешлор" localSheetId="0">DATE([0]!yil,[0]!oy,1)</definedName>
    <definedName name="укегшнешлор" localSheetId="2">DATE([0]!yil,[0]!oy,1)</definedName>
    <definedName name="укегшнешлор" localSheetId="1">DATE([0]!yil,[0]!oy,1)</definedName>
    <definedName name="укегшнешлор">DATE([0]!yil,[0]!oy,1)</definedName>
    <definedName name="укенук" localSheetId="0">TRUNC(([0]!oy-1)/3+1)</definedName>
    <definedName name="укенук" localSheetId="2">TRUNC(([0]!oy-1)/3+1)</definedName>
    <definedName name="укенук" localSheetId="1">TRUNC(([0]!oy-1)/3+1)</definedName>
    <definedName name="укенук">TRUNC(([0]!oy-1)/3+1)</definedName>
    <definedName name="укнукнек" localSheetId="0">TRUNC(([0]!oy-1)/3+1)</definedName>
    <definedName name="укнукнек" localSheetId="2">TRUNC(([0]!oy-1)/3+1)</definedName>
    <definedName name="укнукнек" localSheetId="1">TRUNC(([0]!oy-1)/3+1)</definedName>
    <definedName name="укнукнек">TRUNC(([0]!oy-1)/3+1)</definedName>
    <definedName name="УКС" localSheetId="0">#REF!</definedName>
    <definedName name="УКС" localSheetId="2">#REF!</definedName>
    <definedName name="УКС" localSheetId="1">#REF!</definedName>
    <definedName name="УКС">#REF!</definedName>
    <definedName name="укшгн" localSheetId="0">TRUNC(([0]!oy-1)/3+1)</definedName>
    <definedName name="укшгн" localSheetId="2">TRUNC(([0]!oy-1)/3+1)</definedName>
    <definedName name="укшгн" localSheetId="1">TRUNC(([0]!oy-1)/3+1)</definedName>
    <definedName name="укшгн">TRUNC(([0]!oy-1)/3+1)</definedName>
    <definedName name="ункшгол" localSheetId="0">TRUNC(([0]!oy-1)/3+1)</definedName>
    <definedName name="ункшгол" localSheetId="2">TRUNC(([0]!oy-1)/3+1)</definedName>
    <definedName name="ункшгол" localSheetId="1">TRUNC(([0]!oy-1)/3+1)</definedName>
    <definedName name="ункшгол">TRUNC(([0]!oy-1)/3+1)</definedName>
    <definedName name="УРГАНЧТУМАН" localSheetId="0">#REF!</definedName>
    <definedName name="УРГАНЧТУМАН" localSheetId="2">#REF!</definedName>
    <definedName name="УРГАНЧТУМАН" localSheetId="1">#REF!</definedName>
    <definedName name="УРГАНЧТУМАН">#REF!</definedName>
    <definedName name="УРГАНЧШАХАР" localSheetId="0">#REF!</definedName>
    <definedName name="УРГАНЧШАХАР" localSheetId="2">#REF!</definedName>
    <definedName name="УРГАНЧШАХАР" localSheetId="1">#REF!</definedName>
    <definedName name="УРГАНЧШАХАР">#REF!</definedName>
    <definedName name="уровень" localSheetId="0">#REF!</definedName>
    <definedName name="уровень" localSheetId="2">#REF!</definedName>
    <definedName name="уровень" localSheetId="1">#REF!</definedName>
    <definedName name="уровень">#REF!</definedName>
    <definedName name="утв2" localSheetId="0">#REF!</definedName>
    <definedName name="утв2" localSheetId="2">#REF!</definedName>
    <definedName name="утв2" localSheetId="1">#REF!</definedName>
    <definedName name="утв2">#REF!</definedName>
    <definedName name="уу" hidden="1">{#N/A,#N/A,FALSE,"인원";#N/A,#N/A,FALSE,"비용2";#N/A,#N/A,FALSE,"비용1";#N/A,#N/A,FALSE,"비용";#N/A,#N/A,FALSE,"보증2";#N/A,#N/A,FALSE,"보증1";#N/A,#N/A,FALSE,"보증";#N/A,#N/A,FALSE,"손익1";#N/A,#N/A,FALSE,"손익";#N/A,#N/A,FALSE,"부서별매출";#N/A,#N/A,FALSE,"매출"}</definedName>
    <definedName name="ууу" localSheetId="0">[0]!BlankMacro1</definedName>
    <definedName name="ууу" localSheetId="2">[0]!BlankMacro1</definedName>
    <definedName name="ууу" localSheetId="1">[0]!BlankMacro1</definedName>
    <definedName name="ууу">[0]!BlankMacro1</definedName>
    <definedName name="ууууу" localSheetId="0">[0]!дел/1000</definedName>
    <definedName name="ууууу" localSheetId="2">[0]!дел/1000</definedName>
    <definedName name="ууууу" localSheetId="1">[0]!дел/1000</definedName>
    <definedName name="ууууу">[0]!дел/1000</definedName>
    <definedName name="ф" localSheetId="0">#REF!</definedName>
    <definedName name="ф" localSheetId="2">#REF!</definedName>
    <definedName name="ф" localSheetId="1">#REF!</definedName>
    <definedName name="ф">#REF!</definedName>
    <definedName name="ф2">#N/A</definedName>
    <definedName name="ф5" hidden="1">{#N/A,#N/A,FALSE,"인원";#N/A,#N/A,FALSE,"비용2";#N/A,#N/A,FALSE,"비용1";#N/A,#N/A,FALSE,"비용";#N/A,#N/A,FALSE,"보증2";#N/A,#N/A,FALSE,"보증1";#N/A,#N/A,FALSE,"보증";#N/A,#N/A,FALSE,"손익1";#N/A,#N/A,FALSE,"손익";#N/A,#N/A,FALSE,"부서별매출";#N/A,#N/A,FALSE,"매출"}</definedName>
    <definedName name="февраль_фактор" localSheetId="0">TRUNC(([0]!oy-1)/3+1)</definedName>
    <definedName name="февраль_фактор" localSheetId="2">TRUNC(([0]!oy-1)/3+1)</definedName>
    <definedName name="февраль_фактор" localSheetId="1">TRUNC(([0]!oy-1)/3+1)</definedName>
    <definedName name="февраль_фактор">TRUNC((oy-1)/3+1)</definedName>
    <definedName name="ФЗСЖЧШ__ХЛЭЖШО">#N/A</definedName>
    <definedName name="Формир" localSheetId="0">#REF!</definedName>
    <definedName name="Формир" localSheetId="2">#REF!</definedName>
    <definedName name="Формир" localSheetId="1">#REF!</definedName>
    <definedName name="Формир">#REF!</definedName>
    <definedName name="ф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фы">'[12]Фориш 2003'!$O$4</definedName>
    <definedName name="фыфы" localSheetId="0">#REF!</definedName>
    <definedName name="фыфы" localSheetId="2">#REF!</definedName>
    <definedName name="фыфы" localSheetId="1">#REF!</definedName>
    <definedName name="фыфы">#REF!</definedName>
    <definedName name="фыы" localSheetId="0">TRUNC(([0]!oy-1)/3+1)</definedName>
    <definedName name="фыы" localSheetId="2">TRUNC(([0]!oy-1)/3+1)</definedName>
    <definedName name="фыы" localSheetId="1">TRUNC(([0]!oy-1)/3+1)</definedName>
    <definedName name="фыы">TRUNC((oy-1)/3+1)</definedName>
    <definedName name="хж" localSheetId="0">#REF!</definedName>
    <definedName name="хж" localSheetId="2">#REF!</definedName>
    <definedName name="хж" localSheetId="1">#REF!</definedName>
    <definedName name="хж">#REF!</definedName>
    <definedName name="хз" localSheetId="0">#REF!</definedName>
    <definedName name="хз" localSheetId="2">#REF!</definedName>
    <definedName name="хз" localSheetId="1">#REF!</definedName>
    <definedName name="хз">#REF!</definedName>
    <definedName name="ХИВАТУМАН" localSheetId="0">#REF!</definedName>
    <definedName name="ХИВАТУМАН" localSheetId="2">#REF!</definedName>
    <definedName name="ХИВАТУМАН" localSheetId="1">#REF!</definedName>
    <definedName name="ХИВАТУМАН">#REF!</definedName>
    <definedName name="ХОНКАТУМАН" localSheetId="0">#REF!</definedName>
    <definedName name="ХОНКАТУМАН" localSheetId="2">#REF!</definedName>
    <definedName name="ХОНКАТУМАН" localSheetId="1">#REF!</definedName>
    <definedName name="ХОНКАТУМАН">#REF!</definedName>
    <definedName name="ххх" localSheetId="0">'[3]2008 дох'!#REF!</definedName>
    <definedName name="ххх" localSheetId="2">'[3]2008 дох'!#REF!</definedName>
    <definedName name="ххх" localSheetId="1">'[3]2008 дох'!#REF!</definedName>
    <definedName name="ххх">'[3]2008 дох'!#REF!</definedName>
    <definedName name="ц">#N/A</definedName>
    <definedName name="ц_вл" localSheetId="0">#REF!</definedName>
    <definedName name="ц_вл" localSheetId="2">#REF!</definedName>
    <definedName name="ц_вл" localSheetId="1">#REF!</definedName>
    <definedName name="ц_вл">#REF!</definedName>
    <definedName name="ЦенаЗакоытого" localSheetId="0">#REF!</definedName>
    <definedName name="ЦенаЗакоытого" localSheetId="2">#REF!</definedName>
    <definedName name="ЦенаЗакоытого" localSheetId="1">#REF!</definedName>
    <definedName name="ЦенаЗакоытого">#REF!</definedName>
    <definedName name="ЦенаЗакрытого" localSheetId="0">#REF!</definedName>
    <definedName name="ЦенаЗакрытого" localSheetId="2">#REF!</definedName>
    <definedName name="ЦенаЗакрытого" localSheetId="1">#REF!</definedName>
    <definedName name="ЦенаЗакрытого">#REF!</definedName>
    <definedName name="цс" localSheetId="0">#REF!</definedName>
    <definedName name="цс" localSheetId="2">#REF!</definedName>
    <definedName name="цс" localSheetId="1">#REF!</definedName>
    <definedName name="цс">#REF!</definedName>
    <definedName name="цц"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ццц" localSheetId="0">[0]!BlankMacro1</definedName>
    <definedName name="ццц" localSheetId="2">[0]!BlankMacro1</definedName>
    <definedName name="ццц" localSheetId="1">[0]!BlankMacro1</definedName>
    <definedName name="ццц">[0]!BlankMacro1</definedName>
    <definedName name="ЦЦЦЦ" localSheetId="0">TRUNC(([0]!oy-1)/3+1)</definedName>
    <definedName name="ЦЦЦЦ" localSheetId="2">TRUNC(([0]!oy-1)/3+1)</definedName>
    <definedName name="ЦЦЦЦ" localSheetId="1">TRUNC(([0]!oy-1)/3+1)</definedName>
    <definedName name="ЦЦЦЦ">TRUNC(([0]!oy-1)/3+1)</definedName>
    <definedName name="ч">#N/A</definedName>
    <definedName name="чапртва" localSheetId="0">TRUNC(([0]!oy-1)/3+1)</definedName>
    <definedName name="чапртва" localSheetId="2">TRUNC(([0]!oy-1)/3+1)</definedName>
    <definedName name="чапртва" localSheetId="1">TRUNC(([0]!oy-1)/3+1)</definedName>
    <definedName name="чапртва">TRUNC(([0]!oy-1)/3+1)</definedName>
    <definedName name="чаптрпи" localSheetId="0">TRUNC(([0]!oy-1)/3+1)</definedName>
    <definedName name="чаптрпи" localSheetId="2">TRUNC(([0]!oy-1)/3+1)</definedName>
    <definedName name="чаптрпи" localSheetId="1">TRUNC(([0]!oy-1)/3+1)</definedName>
    <definedName name="чаптрпи">TRUNC(([0]!oy-1)/3+1)</definedName>
    <definedName name="чаптсмит" localSheetId="0">TRUNC(([0]!oy-1)/3+1)</definedName>
    <definedName name="чаптсмит" localSheetId="2">TRUNC(([0]!oy-1)/3+1)</definedName>
    <definedName name="чаптсмит" localSheetId="1">TRUNC(([0]!oy-1)/3+1)</definedName>
    <definedName name="чаптсмит">TRUNC(([0]!oy-1)/3+1)</definedName>
    <definedName name="чвртит" localSheetId="0">TRUNC(([0]!oy-1)/3+1)</definedName>
    <definedName name="чвртит" localSheetId="2">TRUNC(([0]!oy-1)/3+1)</definedName>
    <definedName name="чвртит" localSheetId="1">TRUNC(([0]!oy-1)/3+1)</definedName>
    <definedName name="чвртит">TRUNC(([0]!oy-1)/3+1)</definedName>
    <definedName name="чл" localSheetId="0">#REF!</definedName>
    <definedName name="чл" localSheetId="2">#REF!</definedName>
    <definedName name="чл" localSheetId="1">#REF!</definedName>
    <definedName name="чл">#REF!</definedName>
    <definedName name="чрипаорп" localSheetId="0">TRUNC(([0]!oy-1)/3+1)</definedName>
    <definedName name="чрипаорп" localSheetId="2">TRUNC(([0]!oy-1)/3+1)</definedName>
    <definedName name="чрипаорп" localSheetId="1">TRUNC(([0]!oy-1)/3+1)</definedName>
    <definedName name="чрипаорп">TRUNC(([0]!oy-1)/3+1)</definedName>
    <definedName name="чч">#N/A</definedName>
    <definedName name="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ж._счетчик__сиз">#N/A</definedName>
    <definedName name="швейные" localSheetId="0">'[11]уюшмага10,09 холатига'!#REF!</definedName>
    <definedName name="швейные" localSheetId="2">'[11]уюшмага10,09 холатига'!#REF!</definedName>
    <definedName name="швейные" localSheetId="1">'[11]уюшмага10,09 холатига'!#REF!</definedName>
    <definedName name="швейные">'[11]уюшмага10,09 холатига'!#REF!</definedName>
    <definedName name="шгщдшгдрол" localSheetId="0">DATE([0]!yil,[0]!oy,1)</definedName>
    <definedName name="шгщдшгдрол" localSheetId="2">DATE([0]!yil,[0]!oy,1)</definedName>
    <definedName name="шгщдшгдрол" localSheetId="1">DATE([0]!yil,[0]!oy,1)</definedName>
    <definedName name="шгщдшгдрол">DATE([0]!yil,[0]!oy,1)</definedName>
    <definedName name="шддлл" localSheetId="0">TRUNC(([0]!oy-1)/3+1)</definedName>
    <definedName name="шддлл" localSheetId="2">TRUNC(([0]!oy-1)/3+1)</definedName>
    <definedName name="шддлл" localSheetId="1">TRUNC(([0]!oy-1)/3+1)</definedName>
    <definedName name="шддлл">TRUNC(([0]!oy-1)/3+1)</definedName>
    <definedName name="шж" localSheetId="0">#REF!</definedName>
    <definedName name="шж" localSheetId="2">#REF!</definedName>
    <definedName name="шж" localSheetId="1">#REF!</definedName>
    <definedName name="шж">#REF!</definedName>
    <definedName name="школа" localSheetId="0">#REF!</definedName>
    <definedName name="школа" localSheetId="2">#REF!</definedName>
    <definedName name="школа" localSheetId="1">#REF!</definedName>
    <definedName name="школа">#REF!</definedName>
    <definedName name="шо" localSheetId="0">#REF!</definedName>
    <definedName name="шо" localSheetId="2">#REF!</definedName>
    <definedName name="шо" localSheetId="1">#REF!</definedName>
    <definedName name="шо">#REF!</definedName>
    <definedName name="шурик">#N/A</definedName>
    <definedName name="ш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щдшгдж" localSheetId="0">DATE([0]!yil,[0]!oy,1)</definedName>
    <definedName name="шщдшгдж" localSheetId="2">DATE([0]!yil,[0]!oy,1)</definedName>
    <definedName name="шщдшгдж" localSheetId="1">DATE([0]!yil,[0]!oy,1)</definedName>
    <definedName name="шщдшгдж">DATE([0]!yil,[0]!oy,1)</definedName>
    <definedName name="щ">#N/A</definedName>
    <definedName name="щгшзжролгша" localSheetId="0">DATE([0]!yil,[0]!oy,1)</definedName>
    <definedName name="щгшзжролгша" localSheetId="2">DATE([0]!yil,[0]!oy,1)</definedName>
    <definedName name="щгшзжролгша" localSheetId="1">DATE([0]!yil,[0]!oy,1)</definedName>
    <definedName name="щгшзжролгша">DATE([0]!yil,[0]!oy,1)</definedName>
    <definedName name="щд" localSheetId="0">#REF!</definedName>
    <definedName name="щд" localSheetId="2">#REF!</definedName>
    <definedName name="щд" localSheetId="1">#REF!</definedName>
    <definedName name="щд">#REF!</definedName>
    <definedName name="щщ" hidden="1">{#N/A,#N/A,FALSE,"인원";#N/A,#N/A,FALSE,"비용2";#N/A,#N/A,FALSE,"비용1";#N/A,#N/A,FALSE,"비용";#N/A,#N/A,FALSE,"보증2";#N/A,#N/A,FALSE,"보증1";#N/A,#N/A,FALSE,"보증";#N/A,#N/A,FALSE,"손익1";#N/A,#N/A,FALSE,"손익";#N/A,#N/A,FALSE,"부서별매출";#N/A,#N/A,FALSE,"매출"}</definedName>
    <definedName name="ъ">#N/A</definedName>
    <definedName name="ы">#N/A</definedName>
    <definedName name="ыанено" localSheetId="0">TRUNC(([0]!oy-1)/3+1)</definedName>
    <definedName name="ыанено" localSheetId="2">TRUNC(([0]!oy-1)/3+1)</definedName>
    <definedName name="ыанено" localSheetId="1">TRUNC(([0]!oy-1)/3+1)</definedName>
    <definedName name="ыанено">TRUNC(([0]!oy-1)/3+1)</definedName>
    <definedName name="ывкпирц" localSheetId="0" hidden="1">{#N/A,#N/A,FALSE,"인원";#N/A,#N/A,FALSE,"비용2";#N/A,#N/A,FALSE,"비용1";#N/A,#N/A,FALSE,"비용";#N/A,#N/A,FALSE,"보증2";#N/A,#N/A,FALSE,"보증1";#N/A,#N/A,FALSE,"보증";#N/A,#N/A,FALSE,"손익1";#N/A,#N/A,FALSE,"손익";#N/A,#N/A,FALSE,"부서별매출";#N/A,#N/A,FALSE,"매출"}</definedName>
    <definedName name="ывкпирц" localSheetId="2" hidden="1">{#N/A,#N/A,FALSE,"인원";#N/A,#N/A,FALSE,"비용2";#N/A,#N/A,FALSE,"비용1";#N/A,#N/A,FALSE,"비용";#N/A,#N/A,FALSE,"보증2";#N/A,#N/A,FALSE,"보증1";#N/A,#N/A,FALSE,"보증";#N/A,#N/A,FALSE,"손익1";#N/A,#N/A,FALSE,"손익";#N/A,#N/A,FALSE,"부서별매출";#N/A,#N/A,FALSE,"매출"}</definedName>
    <definedName name="ывкпирц" localSheetId="1" hidden="1">{#N/A,#N/A,FALSE,"인원";#N/A,#N/A,FALSE,"비용2";#N/A,#N/A,FALSE,"비용1";#N/A,#N/A,FALSE,"비용";#N/A,#N/A,FALSE,"보증2";#N/A,#N/A,FALSE,"보증1";#N/A,#N/A,FALSE,"보증";#N/A,#N/A,FALSE,"손익1";#N/A,#N/A,FALSE,"손익";#N/A,#N/A,FALSE,"부서별매출";#N/A,#N/A,FALSE,"매출"}</definedName>
    <definedName name="ывкпирц" hidden="1">{#N/A,#N/A,FALSE,"인원";#N/A,#N/A,FALSE,"비용2";#N/A,#N/A,FALSE,"비용1";#N/A,#N/A,FALSE,"비용";#N/A,#N/A,FALSE,"보증2";#N/A,#N/A,FALSE,"보증1";#N/A,#N/A,FALSE,"보증";#N/A,#N/A,FALSE,"손익1";#N/A,#N/A,FALSE,"손익";#N/A,#N/A,FALSE,"부서별매출";#N/A,#N/A,FALSE,"매출"}</definedName>
    <definedName name="ывпрпар" localSheetId="0">DATE([0]!yil,[0]!oy,1)</definedName>
    <definedName name="ывпрпар" localSheetId="2">DATE([0]!yil,[0]!oy,1)</definedName>
    <definedName name="ывпрпар" localSheetId="1">DATE([0]!yil,[0]!oy,1)</definedName>
    <definedName name="ывпрпар">DATE([0]!yil,[0]!oy,1)</definedName>
    <definedName name="ыеугнеоен" localSheetId="0">DATE([0]!yil,[0]!oy,1)</definedName>
    <definedName name="ыеугнеоен" localSheetId="2">DATE([0]!yil,[0]!oy,1)</definedName>
    <definedName name="ыеугнеоен" localSheetId="1">DATE([0]!yil,[0]!oy,1)</definedName>
    <definedName name="ыеугнеоен">DATE([0]!yil,[0]!oy,1)</definedName>
    <definedName name="ыр">#N/A</definedName>
    <definedName name="ыцвуц">#N/A</definedName>
    <definedName name="ыы"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ьд" localSheetId="0">#REF!</definedName>
    <definedName name="ьд" localSheetId="2">#REF!</definedName>
    <definedName name="ьд" localSheetId="1">#REF!</definedName>
    <definedName name="ьд">#REF!</definedName>
    <definedName name="ьь" hidden="1">{#N/A,#N/A,FALSE,"인원";#N/A,#N/A,FALSE,"비용2";#N/A,#N/A,FALSE,"비용1";#N/A,#N/A,FALSE,"비용";#N/A,#N/A,FALSE,"보증2";#N/A,#N/A,FALSE,"보증1";#N/A,#N/A,FALSE,"보증";#N/A,#N/A,FALSE,"손익1";#N/A,#N/A,FALSE,"손익";#N/A,#N/A,FALSE,"부서별매출";#N/A,#N/A,FALSE,"매출"}</definedName>
    <definedName name="э" localSheetId="0">DATE([0]!yil,[0]!oy,1)</definedName>
    <definedName name="э" localSheetId="2">DATE([0]!yil,[0]!oy,1)</definedName>
    <definedName name="э" localSheetId="1">DATE([0]!yil,[0]!oy,1)</definedName>
    <definedName name="э">DATE(yil,oy,1)</definedName>
    <definedName name="экс" localSheetId="0">TRUNC(([0]!oy-1)/3+1)</definedName>
    <definedName name="экс" localSheetId="2">TRUNC(([0]!oy-1)/3+1)</definedName>
    <definedName name="экс" localSheetId="1">TRUNC(([0]!oy-1)/3+1)</definedName>
    <definedName name="экс">TRUNC((oy-1)/3+1)</definedName>
    <definedName name="экспор" localSheetId="0">TRUNC(([0]!oy-1)/3+1)</definedName>
    <definedName name="экспор" localSheetId="2">TRUNC(([0]!oy-1)/3+1)</definedName>
    <definedName name="экспор" localSheetId="1">TRUNC(([0]!oy-1)/3+1)</definedName>
    <definedName name="экспор">TRUNC((oy-1)/3+1)</definedName>
    <definedName name="экспорт" localSheetId="0">TRUNC(([0]!oy-1)/3+1)</definedName>
    <definedName name="экспорт" localSheetId="2">TRUNC(([0]!oy-1)/3+1)</definedName>
    <definedName name="экспорт" localSheetId="1">TRUNC(([0]!oy-1)/3+1)</definedName>
    <definedName name="экспорт">TRUNC((oy-1)/3+1)</definedName>
    <definedName name="ЭХА">#N/A</definedName>
    <definedName name="юб">#N/A</definedName>
    <definedName name="юю">#N/A</definedName>
    <definedName name="я"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ЯНГИАРИКТУМАН" localSheetId="0">#REF!</definedName>
    <definedName name="ЯНГИАРИКТУМАН" localSheetId="2">#REF!</definedName>
    <definedName name="ЯНГИАРИКТУМАН" localSheetId="1">#REF!</definedName>
    <definedName name="ЯНГИАРИКТУМАН">#REF!</definedName>
    <definedName name="ЯНГИБОЗОРТУМАН" localSheetId="0">#REF!</definedName>
    <definedName name="ЯНГИБОЗОРТУМАН" localSheetId="2">#REF!</definedName>
    <definedName name="ЯНГИБОЗОРТУМАН" localSheetId="1">#REF!</definedName>
    <definedName name="ЯНГИБОЗОРТУМАН">#REF!</definedName>
    <definedName name="яни" localSheetId="0">#REF!</definedName>
    <definedName name="яни" localSheetId="2">#REF!</definedName>
    <definedName name="яни" localSheetId="1">#REF!</definedName>
    <definedName name="яни">#REF!</definedName>
    <definedName name="яя">#N/A</definedName>
    <definedName name="яяя">#N/A</definedName>
    <definedName name="ㄱㄱ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ㄱ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ㄷㄱㄱ" hidden="1">{#N/A,#N/A,TRUE,"일정"}</definedName>
    <definedName name="ㄱ쇼" localSheetId="0">#REF!</definedName>
    <definedName name="ㄱ쇼" localSheetId="2">#REF!</definedName>
    <definedName name="ㄱ쇼" localSheetId="1">#REF!</definedName>
    <definedName name="ㄱ쇼">#REF!</definedName>
    <definedName name="가격" localSheetId="0">#REF!</definedName>
    <definedName name="가격" localSheetId="2">#REF!</definedName>
    <definedName name="가격" localSheetId="1">#REF!</definedName>
    <definedName name="가격">#REF!</definedName>
    <definedName name="가격1" localSheetId="0">#REF!</definedName>
    <definedName name="가격1" localSheetId="2">#REF!</definedName>
    <definedName name="가격1" localSheetId="1">#REF!</definedName>
    <definedName name="가격1">#REF!</definedName>
    <definedName name="개발">[0]!개발</definedName>
    <definedName name="개발차종" localSheetId="0">свод!개발차종</definedName>
    <definedName name="개발차종" localSheetId="2">'СВОД 2023 12 ой (2)'!개발차종</definedName>
    <definedName name="개발차종" localSheetId="1">'СВОД 2024 янв-декабр (упр)'!개발차종</definedName>
    <definedName name="개발차종">свод!개발차종</definedName>
    <definedName name="검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구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사대기" localSheetId="0">#REF!</definedName>
    <definedName name="검사대기" localSheetId="2">#REF!</definedName>
    <definedName name="검사대기" localSheetId="1">#REF!</definedName>
    <definedName name="검사대기">#REF!</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게약요청" localSheetId="0">#REF!</definedName>
    <definedName name="게약요청" localSheetId="2">#REF!</definedName>
    <definedName name="게약요청" localSheetId="1">#REF!</definedName>
    <definedName name="게약요청">#REF!</definedName>
    <definedName name="경영계획" localSheetId="0">#REF!</definedName>
    <definedName name="경영계획" localSheetId="2">#REF!</definedName>
    <definedName name="경영계획" localSheetId="1">#REF!</definedName>
    <definedName name="경영계획">#REF!</definedName>
    <definedName name="경영환경" hidden="1">{#N/A,#N/A,TRUE,"일정"}</definedName>
    <definedName name="경쟁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쟁3" localSheetId="0">#REF!</definedName>
    <definedName name="경쟁3" localSheetId="2">#REF!</definedName>
    <definedName name="경쟁3" localSheetId="1">#REF!</definedName>
    <definedName name="경쟁3">#REF!</definedName>
    <definedName name="계" localSheetId="0">#REF!</definedName>
    <definedName name="계" localSheetId="2">#REF!</definedName>
    <definedName name="계" localSheetId="1">#REF!</definedName>
    <definedName name="계">#REF!</definedName>
    <definedName name="계획" localSheetId="0" hidden="1">#REF!</definedName>
    <definedName name="계획" localSheetId="2" hidden="1">#REF!</definedName>
    <definedName name="계획" localSheetId="1" hidden="1">#REF!</definedName>
    <definedName name="계획" hidden="1">#REF!</definedName>
    <definedName name="고로" hidden="1">{#N/A,#N/A,TRUE,"일정"}</definedName>
    <definedName name="공고생1" localSheetId="0">#REF!</definedName>
    <definedName name="공고생1" localSheetId="2">#REF!</definedName>
    <definedName name="공고생1" localSheetId="1">#REF!</definedName>
    <definedName name="공고생1">#REF!</definedName>
    <definedName name="공고생10" localSheetId="0">#REF!</definedName>
    <definedName name="공고생10" localSheetId="2">#REF!</definedName>
    <definedName name="공고생10" localSheetId="1">#REF!</definedName>
    <definedName name="공고생10">#REF!</definedName>
    <definedName name="공고생11" localSheetId="0">#REF!</definedName>
    <definedName name="공고생11" localSheetId="2">#REF!</definedName>
    <definedName name="공고생11" localSheetId="1">#REF!</definedName>
    <definedName name="공고생11">#REF!</definedName>
    <definedName name="공고생12" localSheetId="0">#REF!</definedName>
    <definedName name="공고생12" localSheetId="2">#REF!</definedName>
    <definedName name="공고생12" localSheetId="1">#REF!</definedName>
    <definedName name="공고생12">#REF!</definedName>
    <definedName name="공고생2" localSheetId="0">#REF!</definedName>
    <definedName name="공고생2" localSheetId="2">#REF!</definedName>
    <definedName name="공고생2" localSheetId="1">#REF!</definedName>
    <definedName name="공고생2">#REF!</definedName>
    <definedName name="공고생3" localSheetId="0">#REF!</definedName>
    <definedName name="공고생3" localSheetId="2">#REF!</definedName>
    <definedName name="공고생3" localSheetId="1">#REF!</definedName>
    <definedName name="공고생3">#REF!</definedName>
    <definedName name="공고생4" localSheetId="0">#REF!</definedName>
    <definedName name="공고생4" localSheetId="2">#REF!</definedName>
    <definedName name="공고생4" localSheetId="1">#REF!</definedName>
    <definedName name="공고생4">#REF!</definedName>
    <definedName name="공고생5" localSheetId="0">#REF!</definedName>
    <definedName name="공고생5" localSheetId="2">#REF!</definedName>
    <definedName name="공고생5" localSheetId="1">#REF!</definedName>
    <definedName name="공고생5">#REF!</definedName>
    <definedName name="공고생6" localSheetId="0">#REF!</definedName>
    <definedName name="공고생6" localSheetId="2">#REF!</definedName>
    <definedName name="공고생6" localSheetId="1">#REF!</definedName>
    <definedName name="공고생6">#REF!</definedName>
    <definedName name="공고생7" localSheetId="0">#REF!</definedName>
    <definedName name="공고생7" localSheetId="2">#REF!</definedName>
    <definedName name="공고생7" localSheetId="1">#REF!</definedName>
    <definedName name="공고생7">#REF!</definedName>
    <definedName name="공고생8" localSheetId="0">#REF!</definedName>
    <definedName name="공고생8" localSheetId="2">#REF!</definedName>
    <definedName name="공고생8" localSheetId="1">#REF!</definedName>
    <definedName name="공고생8">#REF!</definedName>
    <definedName name="공고생9" localSheetId="0">#REF!</definedName>
    <definedName name="공고생9" localSheetId="2">#REF!</definedName>
    <definedName name="공고생9" localSheetId="1">#REF!</definedName>
    <definedName name="공고생9">#REF!</definedName>
    <definedName name="공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선주">#N/A</definedName>
    <definedName name="공정" localSheetId="0">#REF!</definedName>
    <definedName name="공정" localSheetId="2">#REF!</definedName>
    <definedName name="공정" localSheetId="1">#REF!</definedName>
    <definedName name="공정">#REF!</definedName>
    <definedName name="과장" localSheetId="0">#REF!</definedName>
    <definedName name="과장" localSheetId="2">#REF!</definedName>
    <definedName name="과장" localSheetId="1">#REF!</definedName>
    <definedName name="과장">#REF!</definedName>
    <definedName name="과장1" localSheetId="0">#REF!</definedName>
    <definedName name="과장1" localSheetId="2">#REF!</definedName>
    <definedName name="과장1" localSheetId="1">#REF!</definedName>
    <definedName name="과장1">#REF!</definedName>
    <definedName name="과장10" localSheetId="0">#REF!</definedName>
    <definedName name="과장10" localSheetId="2">#REF!</definedName>
    <definedName name="과장10" localSheetId="1">#REF!</definedName>
    <definedName name="과장10">#REF!</definedName>
    <definedName name="과장11" localSheetId="0">#REF!</definedName>
    <definedName name="과장11" localSheetId="2">#REF!</definedName>
    <definedName name="과장11" localSheetId="1">#REF!</definedName>
    <definedName name="과장11">#REF!</definedName>
    <definedName name="과장12" localSheetId="0">#REF!</definedName>
    <definedName name="과장12" localSheetId="2">#REF!</definedName>
    <definedName name="과장12" localSheetId="1">#REF!</definedName>
    <definedName name="과장12">#REF!</definedName>
    <definedName name="과장2" localSheetId="0">#REF!</definedName>
    <definedName name="과장2" localSheetId="2">#REF!</definedName>
    <definedName name="과장2" localSheetId="1">#REF!</definedName>
    <definedName name="과장2">#REF!</definedName>
    <definedName name="과장3" localSheetId="0">#REF!</definedName>
    <definedName name="과장3" localSheetId="2">#REF!</definedName>
    <definedName name="과장3" localSheetId="1">#REF!</definedName>
    <definedName name="과장3">#REF!</definedName>
    <definedName name="과장4" localSheetId="0">#REF!</definedName>
    <definedName name="과장4" localSheetId="2">#REF!</definedName>
    <definedName name="과장4" localSheetId="1">#REF!</definedName>
    <definedName name="과장4">#REF!</definedName>
    <definedName name="과장5" localSheetId="0">#REF!</definedName>
    <definedName name="과장5" localSheetId="2">#REF!</definedName>
    <definedName name="과장5" localSheetId="1">#REF!</definedName>
    <definedName name="과장5">#REF!</definedName>
    <definedName name="과장6" localSheetId="0">#REF!</definedName>
    <definedName name="과장6" localSheetId="2">#REF!</definedName>
    <definedName name="과장6" localSheetId="1">#REF!</definedName>
    <definedName name="과장6">#REF!</definedName>
    <definedName name="과장7" localSheetId="0">#REF!</definedName>
    <definedName name="과장7" localSheetId="2">#REF!</definedName>
    <definedName name="과장7" localSheetId="1">#REF!</definedName>
    <definedName name="과장7">#REF!</definedName>
    <definedName name="과장8" localSheetId="0">#REF!</definedName>
    <definedName name="과장8" localSheetId="2">#REF!</definedName>
    <definedName name="과장8" localSheetId="1">#REF!</definedName>
    <definedName name="과장8">#REF!</definedName>
    <definedName name="과장9" localSheetId="0">#REF!</definedName>
    <definedName name="과장9" localSheetId="2">#REF!</definedName>
    <definedName name="과장9" localSheetId="1">#REF!</definedName>
    <definedName name="과장9">#REF!</definedName>
    <definedName name="과제" localSheetId="0">#REF!</definedName>
    <definedName name="과제" localSheetId="2">#REF!</definedName>
    <definedName name="과제" localSheetId="1">#REF!</definedName>
    <definedName name="과제">#REF!</definedName>
    <definedName name="구매" localSheetId="0">#REF!</definedName>
    <definedName name="구매" localSheetId="2">#REF!</definedName>
    <definedName name="구매" localSheetId="1">#REF!</definedName>
    <definedName name="구매">#REF!</definedName>
    <definedName name="구조조정계획"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국가" localSheetId="0">#REF!</definedName>
    <definedName name="국가" localSheetId="2">#REF!</definedName>
    <definedName name="국가" localSheetId="1">#REF!</definedName>
    <definedName name="국가">#REF!</definedName>
    <definedName name="국내abs" localSheetId="0">#REF!</definedName>
    <definedName name="국내abs" localSheetId="2">#REF!</definedName>
    <definedName name="국내abs" localSheetId="1">#REF!</definedName>
    <definedName name="국내abs">#REF!</definedName>
    <definedName name="권" localSheetId="0">свод!권</definedName>
    <definedName name="권" localSheetId="2">'СВОД 2023 12 ой (2)'!권</definedName>
    <definedName name="권" localSheetId="1">'СВОД 2024 янв-декабр (упр)'!권</definedName>
    <definedName name="권">свод!권</definedName>
    <definedName name="권종원" localSheetId="0">свод!권종원</definedName>
    <definedName name="권종원" localSheetId="2">'СВОД 2023 12 ой (2)'!권종원</definedName>
    <definedName name="권종원" localSheetId="1">'СВОД 2024 янв-декабр (упр)'!권종원</definedName>
    <definedName name="권종원">свод!권종원</definedName>
    <definedName name="그냥" localSheetId="0">#REF!</definedName>
    <definedName name="그냥" localSheetId="2">#REF!</definedName>
    <definedName name="그냥" localSheetId="1">#REF!</definedName>
    <definedName name="그냥">#REF!</definedName>
    <definedName name="근본" localSheetId="0">#REF!</definedName>
    <definedName name="근본" localSheetId="2">#REF!</definedName>
    <definedName name="근본" localSheetId="1">#REF!</definedName>
    <definedName name="근본">#REF!</definedName>
    <definedName name="근속수당" localSheetId="0">#REF!</definedName>
    <definedName name="근속수당" localSheetId="2">#REF!</definedName>
    <definedName name="근속수당" localSheetId="1">#REF!</definedName>
    <definedName name="근속수당">#REF!</definedName>
    <definedName name="금형"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금형상세" hidden="1">{#N/A,#N/A,TRUE,"일정"}</definedName>
    <definedName name="급여Table" localSheetId="0">#REF!</definedName>
    <definedName name="급여Table" localSheetId="2">#REF!</definedName>
    <definedName name="급여Table" localSheetId="1">#REF!</definedName>
    <definedName name="급여Table">#REF!</definedName>
    <definedName name="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능" localSheetId="0">#REF!</definedName>
    <definedName name="기능" localSheetId="2">#REF!</definedName>
    <definedName name="기능" localSheetId="1">#REF!</definedName>
    <definedName name="기능">#REF!</definedName>
    <definedName name="기능0" localSheetId="0">#REF!</definedName>
    <definedName name="기능0" localSheetId="2">#REF!</definedName>
    <definedName name="기능0" localSheetId="1">#REF!</definedName>
    <definedName name="기능0">#REF!</definedName>
    <definedName name="기능1" localSheetId="0">#REF!</definedName>
    <definedName name="기능1" localSheetId="2">#REF!</definedName>
    <definedName name="기능1" localSheetId="1">#REF!</definedName>
    <definedName name="기능1">#REF!</definedName>
    <definedName name="기능10" localSheetId="0">#REF!</definedName>
    <definedName name="기능10" localSheetId="2">#REF!</definedName>
    <definedName name="기능10" localSheetId="1">#REF!</definedName>
    <definedName name="기능10">#REF!</definedName>
    <definedName name="기능11" localSheetId="0">#REF!</definedName>
    <definedName name="기능11" localSheetId="2">#REF!</definedName>
    <definedName name="기능11" localSheetId="1">#REF!</definedName>
    <definedName name="기능11">#REF!</definedName>
    <definedName name="기능12" localSheetId="0">#REF!</definedName>
    <definedName name="기능12" localSheetId="2">#REF!</definedName>
    <definedName name="기능12" localSheetId="1">#REF!</definedName>
    <definedName name="기능12">#REF!</definedName>
    <definedName name="기능2" localSheetId="0">#REF!</definedName>
    <definedName name="기능2" localSheetId="2">#REF!</definedName>
    <definedName name="기능2" localSheetId="1">#REF!</definedName>
    <definedName name="기능2">#REF!</definedName>
    <definedName name="기능3" localSheetId="0">#REF!</definedName>
    <definedName name="기능3" localSheetId="2">#REF!</definedName>
    <definedName name="기능3" localSheetId="1">#REF!</definedName>
    <definedName name="기능3">#REF!</definedName>
    <definedName name="기능4" localSheetId="0">#REF!</definedName>
    <definedName name="기능4" localSheetId="2">#REF!</definedName>
    <definedName name="기능4" localSheetId="1">#REF!</definedName>
    <definedName name="기능4">#REF!</definedName>
    <definedName name="기능5" localSheetId="0">#REF!</definedName>
    <definedName name="기능5" localSheetId="2">#REF!</definedName>
    <definedName name="기능5" localSheetId="1">#REF!</definedName>
    <definedName name="기능5">#REF!</definedName>
    <definedName name="기능6" localSheetId="0">#REF!</definedName>
    <definedName name="기능6" localSheetId="2">#REF!</definedName>
    <definedName name="기능6" localSheetId="1">#REF!</definedName>
    <definedName name="기능6">#REF!</definedName>
    <definedName name="기능7" localSheetId="0">#REF!</definedName>
    <definedName name="기능7" localSheetId="2">#REF!</definedName>
    <definedName name="기능7" localSheetId="1">#REF!</definedName>
    <definedName name="기능7">#REF!</definedName>
    <definedName name="기능8" localSheetId="0">#REF!</definedName>
    <definedName name="기능8" localSheetId="2">#REF!</definedName>
    <definedName name="기능8" localSheetId="1">#REF!</definedName>
    <definedName name="기능8">#REF!</definedName>
    <definedName name="기능9" localSheetId="0">#REF!</definedName>
    <definedName name="기능9" localSheetId="2">#REF!</definedName>
    <definedName name="기능9" localSheetId="1">#REF!</definedName>
    <definedName name="기능9">#REF!</definedName>
    <definedName name="기록읽기">"Rectangle 62"</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안용지" localSheetId="0">#REF!</definedName>
    <definedName name="기안용지" localSheetId="2">#REF!</definedName>
    <definedName name="기안용지" localSheetId="1">#REF!</definedName>
    <definedName name="기안용지">#REF!</definedName>
    <definedName name="기타1" localSheetId="0">#REF!</definedName>
    <definedName name="기타1" localSheetId="2">#REF!</definedName>
    <definedName name="기타1" localSheetId="1">#REF!</definedName>
    <definedName name="기타1">#REF!</definedName>
    <definedName name="기타10" localSheetId="0">#REF!</definedName>
    <definedName name="기타10" localSheetId="2">#REF!</definedName>
    <definedName name="기타10" localSheetId="1">#REF!</definedName>
    <definedName name="기타10">#REF!</definedName>
    <definedName name="기타11" localSheetId="0">#REF!</definedName>
    <definedName name="기타11" localSheetId="2">#REF!</definedName>
    <definedName name="기타11" localSheetId="1">#REF!</definedName>
    <definedName name="기타11">#REF!</definedName>
    <definedName name="기타12" localSheetId="0">#REF!</definedName>
    <definedName name="기타12" localSheetId="2">#REF!</definedName>
    <definedName name="기타12" localSheetId="1">#REF!</definedName>
    <definedName name="기타12">#REF!</definedName>
    <definedName name="기타2" localSheetId="0">#REF!</definedName>
    <definedName name="기타2" localSheetId="2">#REF!</definedName>
    <definedName name="기타2" localSheetId="1">#REF!</definedName>
    <definedName name="기타2">#REF!</definedName>
    <definedName name="기타3" localSheetId="0">#REF!</definedName>
    <definedName name="기타3" localSheetId="2">#REF!</definedName>
    <definedName name="기타3" localSheetId="1">#REF!</definedName>
    <definedName name="기타3">#REF!</definedName>
    <definedName name="기타4" localSheetId="0">#REF!</definedName>
    <definedName name="기타4" localSheetId="2">#REF!</definedName>
    <definedName name="기타4" localSheetId="1">#REF!</definedName>
    <definedName name="기타4">#REF!</definedName>
    <definedName name="기타5" localSheetId="0">#REF!</definedName>
    <definedName name="기타5" localSheetId="2">#REF!</definedName>
    <definedName name="기타5" localSheetId="1">#REF!</definedName>
    <definedName name="기타5">#REF!</definedName>
    <definedName name="기타6" localSheetId="0">#REF!</definedName>
    <definedName name="기타6" localSheetId="2">#REF!</definedName>
    <definedName name="기타6" localSheetId="1">#REF!</definedName>
    <definedName name="기타6">#REF!</definedName>
    <definedName name="기타7" localSheetId="0">#REF!</definedName>
    <definedName name="기타7" localSheetId="2">#REF!</definedName>
    <definedName name="기타7" localSheetId="1">#REF!</definedName>
    <definedName name="기타7">#REF!</definedName>
    <definedName name="기타8" localSheetId="0">#REF!</definedName>
    <definedName name="기타8" localSheetId="2">#REF!</definedName>
    <definedName name="기타8" localSheetId="1">#REF!</definedName>
    <definedName name="기타8">#REF!</definedName>
    <definedName name="기타9" localSheetId="0">#REF!</definedName>
    <definedName name="기타9" localSheetId="2">#REF!</definedName>
    <definedName name="기타9" localSheetId="1">#REF!</definedName>
    <definedName name="기타9">#REF!</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0">#REF!</definedName>
    <definedName name="김" localSheetId="2">#REF!</definedName>
    <definedName name="김" localSheetId="1">#REF!</definedName>
    <definedName name="김">#REF!</definedName>
    <definedName name="김두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두만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성냔" hidden="1">{#N/A,#N/A,FALSE,"단축1";#N/A,#N/A,FALSE,"단축2";#N/A,#N/A,FALSE,"단축3";#N/A,#N/A,FALSE,"장축";#N/A,#N/A,FALSE,"4WD"}</definedName>
    <definedName name="김성도">[0]!김성도</definedName>
    <definedName name="김성진">[0]!김성진</definedName>
    <definedName name="김세일" localSheetId="0">свод!김세일</definedName>
    <definedName name="김세일" localSheetId="2">'СВОД 2023 12 ой (2)'!김세일</definedName>
    <definedName name="김세일" localSheetId="1">'СВОД 2024 янв-декабр (упр)'!김세일</definedName>
    <definedName name="김세일">свод!김세일</definedName>
    <definedName name="김일" localSheetId="0">свод!김일</definedName>
    <definedName name="김일" localSheetId="2">'СВОД 2023 12 ой (2)'!김일</definedName>
    <definedName name="김일" localSheetId="1">'СВОД 2024 янв-декабр (упр)'!김일</definedName>
    <definedName name="김일">свод!김일</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ㄱㅇㅅ" localSheetId="0">#REF!</definedName>
    <definedName name="ㄴㄱㅇㅅ" localSheetId="2">#REF!</definedName>
    <definedName name="ㄴㄱㅇㅅ" localSheetId="1">#REF!</definedName>
    <definedName name="ㄴㄱㅇㅅ">#REF!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[0]!ㄴㄴㄴㄴ</definedName>
    <definedName name="ㄴㄴㄴㄴㄴㄴ"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ㄹ" localSheetId="0">#REF!</definedName>
    <definedName name="ㄴㄹ" localSheetId="2">#REF!</definedName>
    <definedName name="ㄴㄹ" localSheetId="1">#REF!</definedName>
    <definedName name="ㄴㄹ">#REF!</definedName>
    <definedName name="ㄴㄹㅇ" localSheetId="0">#REF!</definedName>
    <definedName name="ㄴㄹㅇ" localSheetId="2">#REF!</definedName>
    <definedName name="ㄴㄹㅇ" localSheetId="1">#REF!</definedName>
    <definedName name="ㄴㄹㅇ">#REF!</definedName>
    <definedName name="ㄴㄹㅇㅎ" localSheetId="0">#REF!</definedName>
    <definedName name="ㄴㄹㅇㅎ" localSheetId="2">#REF!</definedName>
    <definedName name="ㄴㄹㅇㅎ" localSheetId="1">#REF!</definedName>
    <definedName name="ㄴㄹㅇㅎ">#REF!</definedName>
    <definedName name="ㄴㅇ" localSheetId="0">#REF!</definedName>
    <definedName name="ㄴㅇ" localSheetId="2">#REF!</definedName>
    <definedName name="ㄴㅇ" localSheetId="1">#REF!</definedName>
    <definedName name="ㄴㅇ">#REF!</definedName>
    <definedName name="ㄴㅇㄴㄹㅇㄴㄹㅇㄴㄹㅇ">#N/A</definedName>
    <definedName name="ㄴㅇㅁㄹㄴㄹ" hidden="1">{#N/A,#N/A,TRUE,"일정"}</definedName>
    <definedName name="ㄴㅇㅎㄹ" localSheetId="0">#REF!</definedName>
    <definedName name="ㄴㅇㅎㄹ" localSheetId="2">#REF!</definedName>
    <definedName name="ㄴㅇㅎㄹ" localSheetId="1">#REF!</definedName>
    <definedName name="ㄴㅇㅎㄹ">#REF!</definedName>
    <definedName name="ㄴ오ㅎㄹ" localSheetId="0">#REF!</definedName>
    <definedName name="ㄴ오ㅎㄹ" localSheetId="2">#REF!</definedName>
    <definedName name="ㄴ오ㅎㄹ" localSheetId="1">#REF!</definedName>
    <definedName name="ㄴ오ㅎㄹ">#REF!</definedName>
    <definedName name="나" localSheetId="0">#REF!</definedName>
    <definedName name="나" localSheetId="2">#REF!</definedName>
    <definedName name="나" localSheetId="1">#REF!</definedName>
    <definedName name="나">#REF!</definedName>
    <definedName name="나라" localSheetId="0">#REF!</definedName>
    <definedName name="나라" localSheetId="2">#REF!</definedName>
    <definedName name="나라" localSheetId="1">#REF!</definedName>
    <definedName name="나라">#REF!</definedName>
    <definedName name="납품보고" localSheetId="0">#REF!</definedName>
    <definedName name="납품보고" localSheetId="2">#REF!</definedName>
    <definedName name="납품보고" localSheetId="1">#REF!</definedName>
    <definedName name="납품보고">#REF!</definedName>
    <definedName name="너" hidden="1">{#N/A,#N/A,FALSE,"인원";#N/A,#N/A,FALSE,"비용2";#N/A,#N/A,FALSE,"비용1";#N/A,#N/A,FALSE,"비용";#N/A,#N/A,FALSE,"보증2";#N/A,#N/A,FALSE,"보증1";#N/A,#N/A,FALSE,"보증";#N/A,#N/A,FALSE,"손익1";#N/A,#N/A,FALSE,"손익";#N/A,#N/A,FALSE,"부서별매출";#N/A,#N/A,FALSE,"매출"}</definedName>
    <definedName name="년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노ㄷㄷㅅ" hidden="1">{#N/A,#N/A,TRUE,"일정"}</definedName>
    <definedName name="논" localSheetId="0">#REF!</definedName>
    <definedName name="논" localSheetId="2">#REF!</definedName>
    <definedName name="논" localSheetId="1">#REF!</definedName>
    <definedName name="논">#REF!</definedName>
    <definedName name="놀ㅇ" localSheetId="0">#REF!</definedName>
    <definedName name="놀ㅇ" localSheetId="2">#REF!</definedName>
    <definedName name="놀ㅇ" localSheetId="1">#REF!</definedName>
    <definedName name="놀ㅇ">#REF!</definedName>
    <definedName name="누계" localSheetId="0">#REF!</definedName>
    <definedName name="누계" localSheetId="2">#REF!</definedName>
    <definedName name="누계" localSheetId="1">#REF!</definedName>
    <definedName name="누계">#REF!</definedName>
    <definedName name="ㄶ" localSheetId="0">#REF!</definedName>
    <definedName name="ㄶ" localSheetId="2">#REF!</definedName>
    <definedName name="ㄶ" localSheetId="1">#REF!</definedName>
    <definedName name="ㄶ">#REF!</definedName>
    <definedName name="ㄷ" localSheetId="0">#REF!</definedName>
    <definedName name="ㄷ" localSheetId="2">#REF!</definedName>
    <definedName name="ㄷ" localSheetId="1">#REF!</definedName>
    <definedName name="ㄷ">#REF!</definedName>
    <definedName name="ㄷ교" localSheetId="0">#REF!</definedName>
    <definedName name="ㄷ교" localSheetId="2">#REF!</definedName>
    <definedName name="ㄷ교" localSheetId="1">#REF!</definedName>
    <definedName name="ㄷ교">#REF!</definedName>
    <definedName name="ㄷㄳ" localSheetId="0">#REF!</definedName>
    <definedName name="ㄷㄳ" localSheetId="2">#REF!</definedName>
    <definedName name="ㄷㄳ" localSheetId="1">#REF!</definedName>
    <definedName name="ㄷㄳ">#REF!</definedName>
    <definedName name="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ㄷㅈㄱ" localSheetId="0">#REF!</definedName>
    <definedName name="ㄷㅈㄱ" localSheetId="2">#REF!</definedName>
    <definedName name="ㄷㅈㄱ" localSheetId="1">#REF!</definedName>
    <definedName name="ㄷㅈㄱ">#REF!</definedName>
    <definedName name="단가" localSheetId="0" hidden="1">{#N/A,#N/A,FALSE,"BODY"}</definedName>
    <definedName name="단가" localSheetId="2" hidden="1">{#N/A,#N/A,FALSE,"BODY"}</definedName>
    <definedName name="단가" localSheetId="1" hidden="1">{#N/A,#N/A,FALSE,"BODY"}</definedName>
    <definedName name="단가" hidden="1">{#N/A,#N/A,FALSE,"BODY"}</definedName>
    <definedName name="단위">1000</definedName>
    <definedName name="대리" localSheetId="0">#REF!</definedName>
    <definedName name="대리" localSheetId="2">#REF!</definedName>
    <definedName name="대리" localSheetId="1">#REF!</definedName>
    <definedName name="대리">#REF!</definedName>
    <definedName name="대리1" localSheetId="0">#REF!</definedName>
    <definedName name="대리1" localSheetId="2">#REF!</definedName>
    <definedName name="대리1" localSheetId="1">#REF!</definedName>
    <definedName name="대리1">#REF!</definedName>
    <definedName name="대리10" localSheetId="0">#REF!</definedName>
    <definedName name="대리10" localSheetId="2">#REF!</definedName>
    <definedName name="대리10" localSheetId="1">#REF!</definedName>
    <definedName name="대리10">#REF!</definedName>
    <definedName name="대리11" localSheetId="0">#REF!</definedName>
    <definedName name="대리11" localSheetId="2">#REF!</definedName>
    <definedName name="대리11" localSheetId="1">#REF!</definedName>
    <definedName name="대리11">#REF!</definedName>
    <definedName name="대리12" localSheetId="0">#REF!</definedName>
    <definedName name="대리12" localSheetId="2">#REF!</definedName>
    <definedName name="대리12" localSheetId="1">#REF!</definedName>
    <definedName name="대리12">#REF!</definedName>
    <definedName name="대리2" localSheetId="0">#REF!</definedName>
    <definedName name="대리2" localSheetId="2">#REF!</definedName>
    <definedName name="대리2" localSheetId="1">#REF!</definedName>
    <definedName name="대리2">#REF!</definedName>
    <definedName name="대리3" localSheetId="0">#REF!</definedName>
    <definedName name="대리3" localSheetId="2">#REF!</definedName>
    <definedName name="대리3" localSheetId="1">#REF!</definedName>
    <definedName name="대리3">#REF!</definedName>
    <definedName name="대리4" localSheetId="0">#REF!</definedName>
    <definedName name="대리4" localSheetId="2">#REF!</definedName>
    <definedName name="대리4" localSheetId="1">#REF!</definedName>
    <definedName name="대리4">#REF!</definedName>
    <definedName name="대리5" localSheetId="0">#REF!</definedName>
    <definedName name="대리5" localSheetId="2">#REF!</definedName>
    <definedName name="대리5" localSheetId="1">#REF!</definedName>
    <definedName name="대리5">#REF!</definedName>
    <definedName name="대리6" localSheetId="0">#REF!</definedName>
    <definedName name="대리6" localSheetId="2">#REF!</definedName>
    <definedName name="대리6" localSheetId="1">#REF!</definedName>
    <definedName name="대리6">#REF!</definedName>
    <definedName name="대리7" localSheetId="0">#REF!</definedName>
    <definedName name="대리7" localSheetId="2">#REF!</definedName>
    <definedName name="대리7" localSheetId="1">#REF!</definedName>
    <definedName name="대리7">#REF!</definedName>
    <definedName name="대리8" localSheetId="0">#REF!</definedName>
    <definedName name="대리8" localSheetId="2">#REF!</definedName>
    <definedName name="대리8" localSheetId="1">#REF!</definedName>
    <definedName name="대리8">#REF!</definedName>
    <definedName name="대리9" localSheetId="0">#REF!</definedName>
    <definedName name="대리9" localSheetId="2">#REF!</definedName>
    <definedName name="대리9" localSheetId="1">#REF!</definedName>
    <definedName name="대리9">#REF!</definedName>
    <definedName name="대우르망LPG" localSheetId="0">#REF!</definedName>
    <definedName name="대우르망LPG" localSheetId="2">#REF!</definedName>
    <definedName name="대우르망LPG" localSheetId="1">#REF!</definedName>
    <definedName name="대우르망LPG">#REF!</definedName>
    <definedName name="대우프린스18LPG" localSheetId="0">#REF!</definedName>
    <definedName name="대우프린스18LPG" localSheetId="2">#REF!</definedName>
    <definedName name="대우프린스18LPG" localSheetId="1">#REF!</definedName>
    <definedName name="대우프린스18LPG">#REF!</definedName>
    <definedName name="대우프린스20LPG" localSheetId="0">#REF!</definedName>
    <definedName name="대우프린스20LPG" localSheetId="2">#REF!</definedName>
    <definedName name="대우프린스20LPG" localSheetId="1">#REF!</definedName>
    <definedName name="대우프린스20LPG">#REF!</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동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됴" localSheetId="0">#REF!</definedName>
    <definedName name="됴" localSheetId="2">#REF!</definedName>
    <definedName name="됴" localSheetId="1">#REF!</definedName>
    <definedName name="됴">#REF!</definedName>
    <definedName name="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ㄷㅈ" localSheetId="0">#REF!</definedName>
    <definedName name="ㄹㄷㅈ" localSheetId="2">#REF!</definedName>
    <definedName name="ㄹㄷㅈ" localSheetId="1">#REF!</definedName>
    <definedName name="ㄹㄷㅈ">#REF!</definedName>
    <definedName name="ㄹㄹ" localSheetId="0">#REF!</definedName>
    <definedName name="ㄹㄹ" localSheetId="2">#REF!</definedName>
    <definedName name="ㄹㄹ" localSheetId="1">#REF!</definedName>
    <definedName name="ㄹㄹ">#REF!</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ㄹ">[0]!ㄹㄹㄹㄹ</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ㅇ호" localSheetId="0">#REF!</definedName>
    <definedName name="ㄹㅇ호" localSheetId="2">#REF!</definedName>
    <definedName name="ㄹㅇ호" localSheetId="1">#REF!</definedName>
    <definedName name="ㄹㅇ호">#REF!</definedName>
    <definedName name="ㄹ허ㅗ" localSheetId="0">#REF!</definedName>
    <definedName name="ㄹ허ㅗ" localSheetId="2">#REF!</definedName>
    <definedName name="ㄹ허ㅗ" localSheetId="1">#REF!</definedName>
    <definedName name="ㄹ허ㅗ">#REF!</definedName>
    <definedName name="ㄹ호ㅓ" localSheetId="0">#REF!</definedName>
    <definedName name="ㄹ호ㅓ" localSheetId="2">#REF!</definedName>
    <definedName name="ㄹ호ㅓ" localSheetId="1">#REF!</definedName>
    <definedName name="ㄹ호ㅓ">#REF!</definedName>
    <definedName name="라" localSheetId="0">#REF!</definedName>
    <definedName name="라" localSheetId="2">#REF!</definedName>
    <definedName name="라" localSheetId="1">#REF!</definedName>
    <definedName name="라">#REF!</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러" localSheetId="0">#REF!</definedName>
    <definedName name="러" localSheetId="2">#REF!</definedName>
    <definedName name="러" localSheetId="1">#REF!</definedName>
    <definedName name="러">#REF!</definedName>
    <definedName name="렇" localSheetId="0">#REF!</definedName>
    <definedName name="렇" localSheetId="2">#REF!</definedName>
    <definedName name="렇" localSheetId="1">#REF!</definedName>
    <definedName name="렇">#REF!</definedName>
    <definedName name="로커커버" hidden="1">{#N/A,#N/A,FALSE,"단축1";#N/A,#N/A,FALSE,"단축2";#N/A,#N/A,FALSE,"단축3";#N/A,#N/A,FALSE,"장축";#N/A,#N/A,FALSE,"4WD"}</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르ㅜ" localSheetId="0">#REF!</definedName>
    <definedName name="르ㅜ" localSheetId="2">#REF!</definedName>
    <definedName name="르ㅜ" localSheetId="1">#REF!</definedName>
    <definedName name="르ㅜ">#REF!</definedName>
    <definedName name="ㄺ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{#N/A,#N/A,FALSE,"신규dep";#N/A,#N/A,FALSE,"신규dep-금형상각후";#N/A,#N/A,FALSE,"신규dep-연구비상각후";#N/A,#N/A,FALSE,"신규dep-기계,공구상각후"}</definedName>
    <definedName name="ㅁ169" localSheetId="0">#REF!</definedName>
    <definedName name="ㅁ169" localSheetId="2">#REF!</definedName>
    <definedName name="ㅁ169" localSheetId="1">#REF!</definedName>
    <definedName name="ㅁ169">#REF!</definedName>
    <definedName name="ㅁddd" localSheetId="0">#REF!</definedName>
    <definedName name="ㅁddd" localSheetId="2">#REF!</definedName>
    <definedName name="ㅁddd" localSheetId="1">#REF!</definedName>
    <definedName name="ㅁddd">#REF!</definedName>
    <definedName name="ㅁㄳㄷ" localSheetId="0">#REF!</definedName>
    <definedName name="ㅁㄳㄷ" localSheetId="2">#REF!</definedName>
    <definedName name="ㅁㄳㄷ" localSheetId="1">#REF!</definedName>
    <definedName name="ㅁㄳㄷ">#REF!</definedName>
    <definedName name="ㅁ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ㄴ" localSheetId="0">#REF!</definedName>
    <definedName name="ㅁㄴㄴ" localSheetId="2">#REF!</definedName>
    <definedName name="ㅁㄴㄴ" localSheetId="1">#REF!</definedName>
    <definedName name="ㅁㄴㄴ">#REF!</definedName>
    <definedName name="ㅁㄴㄹㅇ" localSheetId="0">#REF!</definedName>
    <definedName name="ㅁㄴㄹㅇ" localSheetId="2">#REF!</definedName>
    <definedName name="ㅁㄴㄹㅇ" localSheetId="1">#REF!</definedName>
    <definedName name="ㅁㄴㄹㅇ">#REF!</definedName>
    <definedName name="ㅁㄴㅁㄴㅇㅁㅇㄴ">[0]!ㅁㄴㅁㄴㅇㅁㅇㄴ</definedName>
    <definedName name="ㅁㄴㅇ" localSheetId="0">#REF!</definedName>
    <definedName name="ㅁㄴㅇ" localSheetId="2">#REF!</definedName>
    <definedName name="ㅁㄴㅇ" localSheetId="1">#REF!</definedName>
    <definedName name="ㅁㄴㅇ">#REF!</definedName>
    <definedName name="ㅁㄹ" localSheetId="0">#REF!</definedName>
    <definedName name="ㅁㄹ" localSheetId="2">#REF!</definedName>
    <definedName name="ㅁㄹ" localSheetId="1">#REF!</definedName>
    <definedName name="ㅁㄹ">#REF!</definedName>
    <definedName name="ㅁㄹㄻㅈㄹ" hidden="1">{#N/A,#N/A,FALSE,"신규dep";#N/A,#N/A,FALSE,"신규dep-금형상각후";#N/A,#N/A,FALSE,"신규dep-연구비상각후";#N/A,#N/A,FALSE,"신규dep-기계,공구상각후"}</definedName>
    <definedName name="ㅁㄻ" localSheetId="0">#REF!</definedName>
    <definedName name="ㅁㄻ" localSheetId="2">#REF!</definedName>
    <definedName name="ㅁㄻ" localSheetId="1">#REF!</definedName>
    <definedName name="ㅁㄻ">#REF!</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ㅁㅁ" localSheetId="0">#REF!</definedName>
    <definedName name="ㅁㅁㅁㅁㅁ" localSheetId="2">#REF!</definedName>
    <definedName name="ㅁㅁㅁㅁㅁ" localSheetId="1">#REF!</definedName>
    <definedName name="ㅁㅁㅁㅁㅁ">#REF!</definedName>
    <definedName name="ㅁㅇㄹㄹㄼㅂㅈㄷ1132"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ㅇㄹㄹㄼㅂㅈㄷ1132"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ㅇㄹㄹㄼㅂㅈㄷ1132"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0">#REF!</definedName>
    <definedName name="모" localSheetId="2">#REF!</definedName>
    <definedName name="모" localSheetId="1">#REF!</definedName>
    <definedName name="모">#REF!</definedName>
    <definedName name="목차" hidden="1">{#N/A,#N/A,FALSE,"단축1";#N/A,#N/A,FALSE,"단축2";#N/A,#N/A,FALSE,"단축3";#N/A,#N/A,FALSE,"장축";#N/A,#N/A,FALSE,"4WD"}</definedName>
    <definedName name="목표예산참조" hidden="1">{#N/A,#N/A,FALSE,"인원";#N/A,#N/A,FALSE,"비용2";#N/A,#N/A,FALSE,"비용1";#N/A,#N/A,FALSE,"비용";#N/A,#N/A,FALSE,"보증2";#N/A,#N/A,FALSE,"보증1";#N/A,#N/A,FALSE,"보증";#N/A,#N/A,FALSE,"손익1";#N/A,#N/A,FALSE,"손익";#N/A,#N/A,FALSE,"부서별매출";#N/A,#N/A,FALSE,"매출"}</definedName>
    <definedName name="몰라" hidden="1">{#N/A,#N/A,TRUE,"일정"}</definedName>
    <definedName name="문제점"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localSheetId="0" hidden="1">{#N/A,#N/A,TRUE,"일정"}</definedName>
    <definedName name="미" localSheetId="2" hidden="1">{#N/A,#N/A,TRUE,"일정"}</definedName>
    <definedName name="미" localSheetId="1" hidden="1">{#N/A,#N/A,TRUE,"일정"}</definedName>
    <definedName name="미" hidden="1">{#N/A,#N/A,TRUE,"일정"}</definedName>
    <definedName name="미승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밋션별" localSheetId="0">#REF!</definedName>
    <definedName name="밋션별" localSheetId="2">#REF!</definedName>
    <definedName name="밋션별" localSheetId="1">#REF!</definedName>
    <definedName name="밋션별">#REF!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ㅈㄷ"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바보" hidden="1">{#N/A,#N/A,FALSE,"인원";#N/A,#N/A,FALSE,"비용2";#N/A,#N/A,FALSE,"비용1";#N/A,#N/A,FALSE,"비용";#N/A,#N/A,FALSE,"보증2";#N/A,#N/A,FALSE,"보증1";#N/A,#N/A,FALSE,"보증";#N/A,#N/A,FALSE,"손익1";#N/A,#N/A,FALSE,"손익";#N/A,#N/A,FALSE,"부서별매출";#N/A,#N/A,FALSE,"매출"}</definedName>
    <definedName name="바보1" hidden="1">{#N/A,#N/A,FALSE,"인원";#N/A,#N/A,FALSE,"비용2";#N/A,#N/A,FALSE,"비용1";#N/A,#N/A,FALSE,"비용";#N/A,#N/A,FALSE,"보증2";#N/A,#N/A,FALSE,"보증1";#N/A,#N/A,FALSE,"보증";#N/A,#N/A,FALSE,"손익1";#N/A,#N/A,FALSE,"손익";#N/A,#N/A,FALSE,"부서별매출";#N/A,#N/A,FALSE,"매출"}</definedName>
    <definedName name="바보2" hidden="1">{#N/A,#N/A,FALSE,"인원";#N/A,#N/A,FALSE,"비용2";#N/A,#N/A,FALSE,"비용1";#N/A,#N/A,FALSE,"비용";#N/A,#N/A,FALSE,"보증2";#N/A,#N/A,FALSE,"보증1";#N/A,#N/A,FALSE,"보증";#N/A,#N/A,FALSE,"손익1";#N/A,#N/A,FALSE,"손익";#N/A,#N/A,FALSE,"부서별매출";#N/A,#N/A,FALSE,"매출"}</definedName>
    <definedName name="바보3" hidden="1">{#N/A,#N/A,FALSE,"인원";#N/A,#N/A,FALSE,"비용2";#N/A,#N/A,FALSE,"비용1";#N/A,#N/A,FALSE,"비용";#N/A,#N/A,FALSE,"보증2";#N/A,#N/A,FALSE,"보증1";#N/A,#N/A,FALSE,"보증";#N/A,#N/A,FALSE,"손익1";#N/A,#N/A,FALSE,"손익";#N/A,#N/A,FALSE,"부서별매출";#N/A,#N/A,FALSE,"매출"}</definedName>
    <definedName name="바보4" hidden="1">{#N/A,#N/A,FALSE,"인원";#N/A,#N/A,FALSE,"비용2";#N/A,#N/A,FALSE,"비용1";#N/A,#N/A,FALSE,"비용";#N/A,#N/A,FALSE,"보증2";#N/A,#N/A,FALSE,"보증1";#N/A,#N/A,FALSE,"보증";#N/A,#N/A,FALSE,"손익1";#N/A,#N/A,FALSE,"손익";#N/A,#N/A,FALSE,"부서별매출";#N/A,#N/A,FALSE,"매출"}</definedName>
    <definedName name="바보5" hidden="1">{#N/A,#N/A,FALSE,"인원";#N/A,#N/A,FALSE,"비용2";#N/A,#N/A,FALSE,"비용1";#N/A,#N/A,FALSE,"비용";#N/A,#N/A,FALSE,"보증2";#N/A,#N/A,FALSE,"보증1";#N/A,#N/A,FALSE,"보증";#N/A,#N/A,FALSE,"손익1";#N/A,#N/A,FALSE,"손익";#N/A,#N/A,FALSE,"부서별매출";#N/A,#N/A,FALSE,"매출"}</definedName>
    <definedName name="바보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바보7" hidden="1">{#N/A,#N/A,FALSE,"인원";#N/A,#N/A,FALSE,"비용2";#N/A,#N/A,FALSE,"비용1";#N/A,#N/A,FALSE,"비용";#N/A,#N/A,FALSE,"보증2";#N/A,#N/A,FALSE,"보증1";#N/A,#N/A,FALSE,"보증";#N/A,#N/A,FALSE,"손익1";#N/A,#N/A,FALSE,"손익";#N/A,#N/A,FALSE,"부서별매출";#N/A,#N/A,FALSE,"매출"}</definedName>
    <definedName name="바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상" localSheetId="0">#REF!</definedName>
    <definedName name="박상" localSheetId="2">#REF!</definedName>
    <definedName name="박상" localSheetId="1">#REF!</definedName>
    <definedName name="박상">#REF!</definedName>
    <definedName name="박정" hidden="1">{#N/A,#N/A,TRUE,"일정"}</definedName>
    <definedName name="반대" localSheetId="0">#REF!</definedName>
    <definedName name="반대" localSheetId="2">#REF!</definedName>
    <definedName name="반대" localSheetId="1">#REF!</definedName>
    <definedName name="반대">#REF!</definedName>
    <definedName name="반대0" localSheetId="0">#REF!</definedName>
    <definedName name="반대0" localSheetId="2">#REF!</definedName>
    <definedName name="반대0" localSheetId="1">#REF!</definedName>
    <definedName name="반대0">#REF!</definedName>
    <definedName name="반대1" localSheetId="0">#REF!</definedName>
    <definedName name="반대1" localSheetId="2">#REF!</definedName>
    <definedName name="반대1" localSheetId="1">#REF!</definedName>
    <definedName name="반대1">#REF!</definedName>
    <definedName name="반대10" localSheetId="0">#REF!</definedName>
    <definedName name="반대10" localSheetId="2">#REF!</definedName>
    <definedName name="반대10" localSheetId="1">#REF!</definedName>
    <definedName name="반대10">#REF!</definedName>
    <definedName name="반대11" localSheetId="0">#REF!</definedName>
    <definedName name="반대11" localSheetId="2">#REF!</definedName>
    <definedName name="반대11" localSheetId="1">#REF!</definedName>
    <definedName name="반대11">#REF!</definedName>
    <definedName name="반대12" localSheetId="0">#REF!</definedName>
    <definedName name="반대12" localSheetId="2">#REF!</definedName>
    <definedName name="반대12" localSheetId="1">#REF!</definedName>
    <definedName name="반대12">#REF!</definedName>
    <definedName name="반대2" localSheetId="0">#REF!</definedName>
    <definedName name="반대2" localSheetId="2">#REF!</definedName>
    <definedName name="반대2" localSheetId="1">#REF!</definedName>
    <definedName name="반대2">#REF!</definedName>
    <definedName name="반대3" localSheetId="0">#REF!</definedName>
    <definedName name="반대3" localSheetId="2">#REF!</definedName>
    <definedName name="반대3" localSheetId="1">#REF!</definedName>
    <definedName name="반대3">#REF!</definedName>
    <definedName name="반대4" localSheetId="0">#REF!</definedName>
    <definedName name="반대4" localSheetId="2">#REF!</definedName>
    <definedName name="반대4" localSheetId="1">#REF!</definedName>
    <definedName name="반대4">#REF!</definedName>
    <definedName name="반대5" localSheetId="0">#REF!</definedName>
    <definedName name="반대5" localSheetId="2">#REF!</definedName>
    <definedName name="반대5" localSheetId="1">#REF!</definedName>
    <definedName name="반대5">#REF!</definedName>
    <definedName name="반대6" localSheetId="0">#REF!</definedName>
    <definedName name="반대6" localSheetId="2">#REF!</definedName>
    <definedName name="반대6" localSheetId="1">#REF!</definedName>
    <definedName name="반대6">#REF!</definedName>
    <definedName name="반대7" localSheetId="0">#REF!</definedName>
    <definedName name="반대7" localSheetId="2">#REF!</definedName>
    <definedName name="반대7" localSheetId="1">#REF!</definedName>
    <definedName name="반대7">#REF!</definedName>
    <definedName name="반대8" localSheetId="0">#REF!</definedName>
    <definedName name="반대8" localSheetId="2">#REF!</definedName>
    <definedName name="반대8" localSheetId="1">#REF!</definedName>
    <definedName name="반대8">#REF!</definedName>
    <definedName name="반대9" localSheetId="0">#REF!</definedName>
    <definedName name="반대9" localSheetId="2">#REF!</definedName>
    <definedName name="반대9" localSheetId="1">#REF!</definedName>
    <definedName name="반대9">#REF!</definedName>
    <definedName name="반영" hidden="1">{#N/A,#N/A,TRUE,"일정"}</definedName>
    <definedName name="반장" localSheetId="0">#REF!</definedName>
    <definedName name="반장" localSheetId="2">#REF!</definedName>
    <definedName name="반장" localSheetId="1">#REF!</definedName>
    <definedName name="반장">#REF!</definedName>
    <definedName name="반장0" localSheetId="0">#REF!</definedName>
    <definedName name="반장0" localSheetId="2">#REF!</definedName>
    <definedName name="반장0" localSheetId="1">#REF!</definedName>
    <definedName name="반장0">#REF!</definedName>
    <definedName name="반장1" localSheetId="0">#REF!</definedName>
    <definedName name="반장1" localSheetId="2">#REF!</definedName>
    <definedName name="반장1" localSheetId="1">#REF!</definedName>
    <definedName name="반장1">#REF!</definedName>
    <definedName name="반장10" localSheetId="0">#REF!</definedName>
    <definedName name="반장10" localSheetId="2">#REF!</definedName>
    <definedName name="반장10" localSheetId="1">#REF!</definedName>
    <definedName name="반장10">#REF!</definedName>
    <definedName name="반장11" localSheetId="0">#REF!</definedName>
    <definedName name="반장11" localSheetId="2">#REF!</definedName>
    <definedName name="반장11" localSheetId="1">#REF!</definedName>
    <definedName name="반장11">#REF!</definedName>
    <definedName name="반장12" localSheetId="0">#REF!</definedName>
    <definedName name="반장12" localSheetId="2">#REF!</definedName>
    <definedName name="반장12" localSheetId="1">#REF!</definedName>
    <definedName name="반장12">#REF!</definedName>
    <definedName name="반장2" localSheetId="0">#REF!</definedName>
    <definedName name="반장2" localSheetId="2">#REF!</definedName>
    <definedName name="반장2" localSheetId="1">#REF!</definedName>
    <definedName name="반장2">#REF!</definedName>
    <definedName name="반장3" localSheetId="0">#REF!</definedName>
    <definedName name="반장3" localSheetId="2">#REF!</definedName>
    <definedName name="반장3" localSheetId="1">#REF!</definedName>
    <definedName name="반장3">#REF!</definedName>
    <definedName name="반장4" localSheetId="0">#REF!</definedName>
    <definedName name="반장4" localSheetId="2">#REF!</definedName>
    <definedName name="반장4" localSheetId="1">#REF!</definedName>
    <definedName name="반장4">#REF!</definedName>
    <definedName name="반장5" localSheetId="0">#REF!</definedName>
    <definedName name="반장5" localSheetId="2">#REF!</definedName>
    <definedName name="반장5" localSheetId="1">#REF!</definedName>
    <definedName name="반장5">#REF!</definedName>
    <definedName name="반장6" localSheetId="0">#REF!</definedName>
    <definedName name="반장6" localSheetId="2">#REF!</definedName>
    <definedName name="반장6" localSheetId="1">#REF!</definedName>
    <definedName name="반장6">#REF!</definedName>
    <definedName name="반장7" localSheetId="0">#REF!</definedName>
    <definedName name="반장7" localSheetId="2">#REF!</definedName>
    <definedName name="반장7" localSheetId="1">#REF!</definedName>
    <definedName name="반장7">#REF!</definedName>
    <definedName name="반장8" localSheetId="0">#REF!</definedName>
    <definedName name="반장8" localSheetId="2">#REF!</definedName>
    <definedName name="반장8" localSheetId="1">#REF!</definedName>
    <definedName name="반장8">#REF!</definedName>
    <definedName name="반장9" localSheetId="0">#REF!</definedName>
    <definedName name="반장9" localSheetId="2">#REF!</definedName>
    <definedName name="반장9" localSheetId="1">#REF!</definedName>
    <definedName name="반장9">#REF!</definedName>
    <definedName name="발" localSheetId="0">#REF!</definedName>
    <definedName name="발" localSheetId="2">#REF!</definedName>
    <definedName name="발" localSheetId="1">#REF!</definedName>
    <definedName name="발">#REF!</definedName>
    <definedName name="배뎌ㄱ" localSheetId="0">#REF!</definedName>
    <definedName name="배뎌ㄱ" localSheetId="2">#REF!</definedName>
    <definedName name="배뎌ㄱ" localSheetId="1">#REF!</definedName>
    <definedName name="배뎌ㄱ">#REF!</definedName>
    <definedName name="백만">1000000</definedName>
    <definedName name="번호" localSheetId="0">#REF!</definedName>
    <definedName name="번호" localSheetId="2">#REF!</definedName>
    <definedName name="번호" localSheetId="1">#REF!</definedName>
    <definedName name="번호">#REF!</definedName>
    <definedName name="변">[0]!변</definedName>
    <definedName name="변경목차" hidden="1">{#N/A,#N/A,FALSE,"단축1";#N/A,#N/A,FALSE,"단축2";#N/A,#N/A,FALSE,"단축3";#N/A,#N/A,FALSE,"장축";#N/A,#N/A,FALSE,"4WD"}</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localSheetId="0" hidden="1">{#N/A,#N/A,FALSE,"BODY"}</definedName>
    <definedName name="병수3" localSheetId="2" hidden="1">{#N/A,#N/A,FALSE,"BODY"}</definedName>
    <definedName name="병수3" localSheetId="1" hidden="1">{#N/A,#N/A,FALSE,"BODY"}</definedName>
    <definedName name="병수3" hidden="1">{#N/A,#N/A,FALSE,"BODY"}</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부서" localSheetId="0">#REF!</definedName>
    <definedName name="부서" localSheetId="2">#REF!</definedName>
    <definedName name="부서" localSheetId="1">#REF!</definedName>
    <definedName name="부서">#REF!</definedName>
    <definedName name="부서별예산" localSheetId="0">#REF!</definedName>
    <definedName name="부서별예산" localSheetId="2">#REF!</definedName>
    <definedName name="부서별예산" localSheetId="1">#REF!</definedName>
    <definedName name="부서별예산">#REF!</definedName>
    <definedName name="부장" localSheetId="0">#REF!</definedName>
    <definedName name="부장" localSheetId="2">#REF!</definedName>
    <definedName name="부장" localSheetId="1">#REF!</definedName>
    <definedName name="부장">#REF!</definedName>
    <definedName name="부장1" localSheetId="0">#REF!</definedName>
    <definedName name="부장1" localSheetId="2">#REF!</definedName>
    <definedName name="부장1" localSheetId="1">#REF!</definedName>
    <definedName name="부장1">#REF!</definedName>
    <definedName name="부장10" localSheetId="0">#REF!</definedName>
    <definedName name="부장10" localSheetId="2">#REF!</definedName>
    <definedName name="부장10" localSheetId="1">#REF!</definedName>
    <definedName name="부장10">#REF!</definedName>
    <definedName name="부장11" localSheetId="0">#REF!</definedName>
    <definedName name="부장11" localSheetId="2">#REF!</definedName>
    <definedName name="부장11" localSheetId="1">#REF!</definedName>
    <definedName name="부장11">#REF!</definedName>
    <definedName name="부장12" localSheetId="0">#REF!</definedName>
    <definedName name="부장12" localSheetId="2">#REF!</definedName>
    <definedName name="부장12" localSheetId="1">#REF!</definedName>
    <definedName name="부장12">#REF!</definedName>
    <definedName name="부장2" localSheetId="0">#REF!</definedName>
    <definedName name="부장2" localSheetId="2">#REF!</definedName>
    <definedName name="부장2" localSheetId="1">#REF!</definedName>
    <definedName name="부장2">#REF!</definedName>
    <definedName name="부장3" localSheetId="0">#REF!</definedName>
    <definedName name="부장3" localSheetId="2">#REF!</definedName>
    <definedName name="부장3" localSheetId="1">#REF!</definedName>
    <definedName name="부장3">#REF!</definedName>
    <definedName name="부장4" localSheetId="0">#REF!</definedName>
    <definedName name="부장4" localSheetId="2">#REF!</definedName>
    <definedName name="부장4" localSheetId="1">#REF!</definedName>
    <definedName name="부장4">#REF!</definedName>
    <definedName name="부장5" localSheetId="0">#REF!</definedName>
    <definedName name="부장5" localSheetId="2">#REF!</definedName>
    <definedName name="부장5" localSheetId="1">#REF!</definedName>
    <definedName name="부장5">#REF!</definedName>
    <definedName name="부장6" localSheetId="0">#REF!</definedName>
    <definedName name="부장6" localSheetId="2">#REF!</definedName>
    <definedName name="부장6" localSheetId="1">#REF!</definedName>
    <definedName name="부장6">#REF!</definedName>
    <definedName name="부장7" localSheetId="0">#REF!</definedName>
    <definedName name="부장7" localSheetId="2">#REF!</definedName>
    <definedName name="부장7" localSheetId="1">#REF!</definedName>
    <definedName name="부장7">#REF!</definedName>
    <definedName name="부장8" localSheetId="0">#REF!</definedName>
    <definedName name="부장8" localSheetId="2">#REF!</definedName>
    <definedName name="부장8" localSheetId="1">#REF!</definedName>
    <definedName name="부장8">#REF!</definedName>
    <definedName name="부장9" localSheetId="0">#REF!</definedName>
    <definedName name="부장9" localSheetId="2">#REF!</definedName>
    <definedName name="부장9" localSheetId="1">#REF!</definedName>
    <definedName name="부장9">#REF!</definedName>
    <definedName name="부채현황">#N/A</definedName>
    <definedName name="분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분기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불량" localSheetId="0">#REF!</definedName>
    <definedName name="불량" localSheetId="2">#REF!</definedName>
    <definedName name="불량" localSheetId="1">#REF!</definedName>
    <definedName name="불량">#REF!</definedName>
    <definedName name="비고" localSheetId="0">#REF!</definedName>
    <definedName name="비고" localSheetId="2">#REF!</definedName>
    <definedName name="비고" localSheetId="1">#REF!</definedName>
    <definedName name="비고">#REF!</definedName>
    <definedName name="비교111" localSheetId="0">#REF!</definedName>
    <definedName name="비교111" localSheetId="2">#REF!</definedName>
    <definedName name="비교111" localSheetId="1">#REF!</definedName>
    <definedName name="비교111">#REF!</definedName>
    <definedName name="비교2" localSheetId="0">#REF!</definedName>
    <definedName name="비교2" localSheetId="2">#REF!</definedName>
    <definedName name="비교2" localSheetId="1">#REF!</definedName>
    <definedName name="비교2">#REF!</definedName>
    <definedName name="비교A" localSheetId="0">#REF!</definedName>
    <definedName name="비교A" localSheetId="2">#REF!</definedName>
    <definedName name="비교A" localSheetId="1">#REF!</definedName>
    <definedName name="비교A">#REF!</definedName>
    <definedName name="비용검토서1" localSheetId="0">#REF!</definedName>
    <definedName name="비용검토서1" localSheetId="2">#REF!</definedName>
    <definedName name="비용검토서1" localSheetId="1">#REF!</definedName>
    <definedName name="비용검토서1">#REF!</definedName>
    <definedName name="ㅅㄱ됴" localSheetId="0">#REF!</definedName>
    <definedName name="ㅅㄱ됴" localSheetId="2">#REF!</definedName>
    <definedName name="ㅅㄱ됴" localSheetId="1">#REF!</definedName>
    <definedName name="ㅅㄱ됴">#REF!</definedName>
    <definedName name="ㅅ격" localSheetId="0">#REF!</definedName>
    <definedName name="ㅅ격" localSheetId="2">#REF!</definedName>
    <definedName name="ㅅ격" localSheetId="1">#REF!</definedName>
    <definedName name="ㅅ격">#REF!</definedName>
    <definedName name="ㅅㄹ녀ㅛㅅ누ㅛㅅㄴ구ㅛㅅㄱ누" hidden="1">{#N/A,#N/A,TRUE,"일정"}</definedName>
    <definedName name="ㅅㅅ" localSheetId="0">#REF!</definedName>
    <definedName name="ㅅㅅ" localSheetId="2">#REF!</definedName>
    <definedName name="ㅅㅅ" localSheetId="1">#REF!</definedName>
    <definedName name="ㅅㅅ">#REF!</definedName>
    <definedName name="ㅅㅅㅅ" hidden="1">{#N/A,#N/A,TRUE,"일정"}</definedName>
    <definedName name="ㅅㅇ" localSheetId="0">#REF!</definedName>
    <definedName name="ㅅㅇ" localSheetId="2">#REF!</definedName>
    <definedName name="ㅅㅇ" localSheetId="1">#REF!</definedName>
    <definedName name="ㅅㅇ">#REF!</definedName>
    <definedName name="ㅅ요" localSheetId="0">#REF!</definedName>
    <definedName name="ㅅ요" localSheetId="2">#REF!</definedName>
    <definedName name="ㅅ요" localSheetId="1">#REF!</definedName>
    <definedName name="ㅅ요">#REF!</definedName>
    <definedName name="사갑" localSheetId="0">#REF!</definedName>
    <definedName name="사갑" localSheetId="2">#REF!</definedName>
    <definedName name="사갑" localSheetId="1">#REF!</definedName>
    <definedName name="사갑">#REF!</definedName>
    <definedName name="사갑1" localSheetId="0">#REF!</definedName>
    <definedName name="사갑1" localSheetId="2">#REF!</definedName>
    <definedName name="사갑1" localSheetId="1">#REF!</definedName>
    <definedName name="사갑1">#REF!</definedName>
    <definedName name="사갑10" localSheetId="0">#REF!</definedName>
    <definedName name="사갑10" localSheetId="2">#REF!</definedName>
    <definedName name="사갑10" localSheetId="1">#REF!</definedName>
    <definedName name="사갑10">#REF!</definedName>
    <definedName name="사갑11" localSheetId="0">#REF!</definedName>
    <definedName name="사갑11" localSheetId="2">#REF!</definedName>
    <definedName name="사갑11" localSheetId="1">#REF!</definedName>
    <definedName name="사갑11">#REF!</definedName>
    <definedName name="사갑12" localSheetId="0">#REF!</definedName>
    <definedName name="사갑12" localSheetId="2">#REF!</definedName>
    <definedName name="사갑12" localSheetId="1">#REF!</definedName>
    <definedName name="사갑12">#REF!</definedName>
    <definedName name="사갑2" localSheetId="0">#REF!</definedName>
    <definedName name="사갑2" localSheetId="2">#REF!</definedName>
    <definedName name="사갑2" localSheetId="1">#REF!</definedName>
    <definedName name="사갑2">#REF!</definedName>
    <definedName name="사갑3" localSheetId="0">#REF!</definedName>
    <definedName name="사갑3" localSheetId="2">#REF!</definedName>
    <definedName name="사갑3" localSheetId="1">#REF!</definedName>
    <definedName name="사갑3">#REF!</definedName>
    <definedName name="사갑4" localSheetId="0">#REF!</definedName>
    <definedName name="사갑4" localSheetId="2">#REF!</definedName>
    <definedName name="사갑4" localSheetId="1">#REF!</definedName>
    <definedName name="사갑4">#REF!</definedName>
    <definedName name="사갑5" localSheetId="0">#REF!</definedName>
    <definedName name="사갑5" localSheetId="2">#REF!</definedName>
    <definedName name="사갑5" localSheetId="1">#REF!</definedName>
    <definedName name="사갑5">#REF!</definedName>
    <definedName name="사갑6" localSheetId="0">#REF!</definedName>
    <definedName name="사갑6" localSheetId="2">#REF!</definedName>
    <definedName name="사갑6" localSheetId="1">#REF!</definedName>
    <definedName name="사갑6">#REF!</definedName>
    <definedName name="사갑7" localSheetId="0">#REF!</definedName>
    <definedName name="사갑7" localSheetId="2">#REF!</definedName>
    <definedName name="사갑7" localSheetId="1">#REF!</definedName>
    <definedName name="사갑7">#REF!</definedName>
    <definedName name="사갑8" localSheetId="0">#REF!</definedName>
    <definedName name="사갑8" localSheetId="2">#REF!</definedName>
    <definedName name="사갑8" localSheetId="1">#REF!</definedName>
    <definedName name="사갑8">#REF!</definedName>
    <definedName name="사갑9" localSheetId="0">#REF!</definedName>
    <definedName name="사갑9" localSheetId="2">#REF!</definedName>
    <definedName name="사갑9" localSheetId="1">#REF!</definedName>
    <definedName name="사갑9">#REF!</definedName>
    <definedName name="사양비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업투자1" localSheetId="0">#REF!</definedName>
    <definedName name="사업투자1" localSheetId="2">#REF!</definedName>
    <definedName name="사업투자1" localSheetId="1">#REF!</definedName>
    <definedName name="사업투자1">#REF!</definedName>
    <definedName name="사업환경" localSheetId="0" hidden="1">{#N/A,#N/A,FALSE,"BODY"}</definedName>
    <definedName name="사업환경" localSheetId="2" hidden="1">{#N/A,#N/A,FALSE,"BODY"}</definedName>
    <definedName name="사업환경" localSheetId="1" hidden="1">{#N/A,#N/A,FALSE,"BODY"}</definedName>
    <definedName name="사업환경" hidden="1">{#N/A,#N/A,FALSE,"BODY"}</definedName>
    <definedName name="사을" localSheetId="0">#REF!</definedName>
    <definedName name="사을" localSheetId="2">#REF!</definedName>
    <definedName name="사을" localSheetId="1">#REF!</definedName>
    <definedName name="사을">#REF!</definedName>
    <definedName name="사을1" localSheetId="0">#REF!</definedName>
    <definedName name="사을1" localSheetId="2">#REF!</definedName>
    <definedName name="사을1" localSheetId="1">#REF!</definedName>
    <definedName name="사을1">#REF!</definedName>
    <definedName name="사을10" localSheetId="0">#REF!</definedName>
    <definedName name="사을10" localSheetId="2">#REF!</definedName>
    <definedName name="사을10" localSheetId="1">#REF!</definedName>
    <definedName name="사을10">#REF!</definedName>
    <definedName name="사을11" localSheetId="0">#REF!</definedName>
    <definedName name="사을11" localSheetId="2">#REF!</definedName>
    <definedName name="사을11" localSheetId="1">#REF!</definedName>
    <definedName name="사을11">#REF!</definedName>
    <definedName name="사을12" localSheetId="0">#REF!</definedName>
    <definedName name="사을12" localSheetId="2">#REF!</definedName>
    <definedName name="사을12" localSheetId="1">#REF!</definedName>
    <definedName name="사을12">#REF!</definedName>
    <definedName name="사을2" localSheetId="0">#REF!</definedName>
    <definedName name="사을2" localSheetId="2">#REF!</definedName>
    <definedName name="사을2" localSheetId="1">#REF!</definedName>
    <definedName name="사을2">#REF!</definedName>
    <definedName name="사을3" localSheetId="0">#REF!</definedName>
    <definedName name="사을3" localSheetId="2">#REF!</definedName>
    <definedName name="사을3" localSheetId="1">#REF!</definedName>
    <definedName name="사을3">#REF!</definedName>
    <definedName name="사을4" localSheetId="0">#REF!</definedName>
    <definedName name="사을4" localSheetId="2">#REF!</definedName>
    <definedName name="사을4" localSheetId="1">#REF!</definedName>
    <definedName name="사을4">#REF!</definedName>
    <definedName name="사을5" localSheetId="0">#REF!</definedName>
    <definedName name="사을5" localSheetId="2">#REF!</definedName>
    <definedName name="사을5" localSheetId="1">#REF!</definedName>
    <definedName name="사을5">#REF!</definedName>
    <definedName name="사을6" localSheetId="0">#REF!</definedName>
    <definedName name="사을6" localSheetId="2">#REF!</definedName>
    <definedName name="사을6" localSheetId="1">#REF!</definedName>
    <definedName name="사을6">#REF!</definedName>
    <definedName name="사을7" localSheetId="0">#REF!</definedName>
    <definedName name="사을7" localSheetId="2">#REF!</definedName>
    <definedName name="사을7" localSheetId="1">#REF!</definedName>
    <definedName name="사을7">#REF!</definedName>
    <definedName name="사을8" localSheetId="0">#REF!</definedName>
    <definedName name="사을8" localSheetId="2">#REF!</definedName>
    <definedName name="사을8" localSheetId="1">#REF!</definedName>
    <definedName name="사을8">#REF!</definedName>
    <definedName name="사을9" localSheetId="0">#REF!</definedName>
    <definedName name="사을9" localSheetId="2">#REF!</definedName>
    <definedName name="사을9" localSheetId="1">#REF!</definedName>
    <definedName name="사을9">#REF!</definedName>
    <definedName name="상">[0]!상</definedName>
    <definedName name="상여지급율" localSheetId="0">#REF!</definedName>
    <definedName name="상여지급율" localSheetId="2">#REF!</definedName>
    <definedName name="상여지급율" localSheetId="1">#REF!</definedName>
    <definedName name="상여지급율">#REF!</definedName>
    <definedName name="새일정" localSheetId="0"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1"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색인" localSheetId="0">#REF!</definedName>
    <definedName name="색인" localSheetId="2">#REF!</definedName>
    <definedName name="색인" localSheetId="1">#REF!</definedName>
    <definedName name="색인">#REF!</definedName>
    <definedName name="생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3" hidden="1">{#N/A,#N/A,TRUE,"일정"}</definedName>
    <definedName name="생산능력" localSheetId="0">#REF!</definedName>
    <definedName name="생산능력" localSheetId="2">#REF!</definedName>
    <definedName name="생산능력" localSheetId="1">#REF!</definedName>
    <definedName name="생산능력">#REF!</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지시시스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혁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서비스" hidden="1">{#N/A,#N/A,FALSE,"인원";#N/A,#N/A,FALSE,"비용2";#N/A,#N/A,FALSE,"비용1";#N/A,#N/A,FALSE,"비용";#N/A,#N/A,FALSE,"보증2";#N/A,#N/A,FALSE,"보증1";#N/A,#N/A,FALSE,"보증";#N/A,#N/A,FALSE,"손익1";#N/A,#N/A,FALSE,"손익";#N/A,#N/A,FALSE,"부서별매출";#N/A,#N/A,FALSE,"매출"}</definedName>
    <definedName name="선생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변" localSheetId="0">#REF!</definedName>
    <definedName name="설변" localSheetId="2">#REF!</definedName>
    <definedName name="설변" localSheetId="1">#REF!</definedName>
    <definedName name="설변">#REF!</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섭">[0]!섭</definedName>
    <definedName name="성명" localSheetId="0">#REF!</definedName>
    <definedName name="성명" localSheetId="2">#REF!</definedName>
    <definedName name="성명" localSheetId="1">#REF!</definedName>
    <definedName name="성명">#REF!</definedName>
    <definedName name="세">[0]!세</definedName>
    <definedName name="세부실행2" hidden="1">{#N/A,#N/A,TRUE,"일정"}</definedName>
    <definedName name="세일" localSheetId="0">свод!세일</definedName>
    <definedName name="세일" localSheetId="2">'СВОД 2023 12 ой (2)'!세일</definedName>
    <definedName name="세일" localSheetId="1">'СВОД 2024 янв-декабр (упр)'!세일</definedName>
    <definedName name="세일">свод!세일</definedName>
    <definedName name="셀리카" localSheetId="0" hidden="1">#REF!</definedName>
    <definedName name="셀리카" localSheetId="2" hidden="1">#REF!</definedName>
    <definedName name="셀리카" localSheetId="1" hidden="1">#REF!</definedName>
    <definedName name="셀리카" hidden="1">#REF!</definedName>
    <definedName name="셔" localSheetId="0">#REF!</definedName>
    <definedName name="셔" localSheetId="2">#REF!</definedName>
    <definedName name="셔" localSheetId="1">#REF!</definedName>
    <definedName name="셔">#REF!</definedName>
    <definedName name="소" localSheetId="0">#REF!</definedName>
    <definedName name="소" localSheetId="2">#REF!</definedName>
    <definedName name="소" localSheetId="1">#REF!</definedName>
    <definedName name="소">#REF!</definedName>
    <definedName name="소나타" localSheetId="0">#REF!</definedName>
    <definedName name="소나타" localSheetId="2">#REF!</definedName>
    <definedName name="소나타" localSheetId="1">#REF!</definedName>
    <definedName name="소나타">#REF!</definedName>
    <definedName name="손익" localSheetId="0" hidden="1">{#N/A,#N/A,FALSE,"BODY"}</definedName>
    <definedName name="손익" localSheetId="2" hidden="1">{#N/A,#N/A,FALSE,"BODY"}</definedName>
    <definedName name="손익" localSheetId="1" hidden="1">{#N/A,#N/A,FALSE,"BODY"}</definedName>
    <definedName name="손익" hidden="1">{#N/A,#N/A,FALSE,"BODY"}</definedName>
    <definedName name="쇼">[0]!쇼</definedName>
    <definedName name="수정" hidden="1">{#N/A,#N/A,TRUE,"일정"}</definedName>
    <definedName name="수퍼살롱LPG" localSheetId="0">#REF!</definedName>
    <definedName name="수퍼살롱LPG" localSheetId="2">#REF!</definedName>
    <definedName name="수퍼살롱LPG" localSheetId="1">#REF!</definedName>
    <definedName name="수퍼살롱LPG">#REF!</definedName>
    <definedName name="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승인1예" localSheetId="0">#REF!</definedName>
    <definedName name="승인1예" localSheetId="2">#REF!</definedName>
    <definedName name="승인1예" localSheetId="1">#REF!</definedName>
    <definedName name="승인1예">#REF!</definedName>
    <definedName name="승진" localSheetId="0">#REF!</definedName>
    <definedName name="승진" localSheetId="2">#REF!</definedName>
    <definedName name="승진" localSheetId="1">#REF!</definedName>
    <definedName name="승진">#REF!</definedName>
    <definedName name="시기조정" localSheetId="0" hidden="1">{#N/A,#N/A,FALSE,"인원";#N/A,#N/A,FALSE,"비용2";#N/A,#N/A,FALSE,"비용1";#N/A,#N/A,FALSE,"비용";#N/A,#N/A,FALSE,"보증2";#N/A,#N/A,FALSE,"보증1";#N/A,#N/A,FALSE,"보증";#N/A,#N/A,FALSE,"손익1";#N/A,#N/A,FALSE,"손익";#N/A,#N/A,FALSE,"부서별매출";#N/A,#N/A,FALSE,"매출"}</definedName>
    <definedName name="시기조정" localSheetId="2" hidden="1">{#N/A,#N/A,FALSE,"인원";#N/A,#N/A,FALSE,"비용2";#N/A,#N/A,FALSE,"비용1";#N/A,#N/A,FALSE,"비용";#N/A,#N/A,FALSE,"보증2";#N/A,#N/A,FALSE,"보증1";#N/A,#N/A,FALSE,"보증";#N/A,#N/A,FALSE,"손익1";#N/A,#N/A,FALSE,"손익";#N/A,#N/A,FALSE,"부서별매출";#N/A,#N/A,FALSE,"매출"}</definedName>
    <definedName name="시기조정" localSheetId="1"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설투자" localSheetId="0">[0]!_a1Z,[0]!_a2Z</definedName>
    <definedName name="시설투자" localSheetId="2">[0]!_a1Z,[0]!_a2Z</definedName>
    <definedName name="시설투자" localSheetId="1">[0]!_a1Z,[0]!_a2Z</definedName>
    <definedName name="시설투자">[0]!_a1Z,[0]!_a2Z</definedName>
    <definedName name="시설투자2" localSheetId="0">[0]!_a1Z,[0]!_a2Z</definedName>
    <definedName name="시설투자2" localSheetId="2">[0]!_a1Z,[0]!_a2Z</definedName>
    <definedName name="시설투자2" localSheetId="1">[0]!_a1Z,[0]!_a2Z</definedName>
    <definedName name="시설투자2">[0]!_a1Z,[0]!_a2Z</definedName>
    <definedName name="시장" localSheetId="0">#REF!</definedName>
    <definedName name="시장" localSheetId="2">#REF!</definedName>
    <definedName name="시장" localSheetId="1">#REF!</definedName>
    <definedName name="시장">#REF!</definedName>
    <definedName name="신" localSheetId="0">#REF!</definedName>
    <definedName name="신" localSheetId="2">#REF!</definedName>
    <definedName name="신" localSheetId="1">#REF!</definedName>
    <definedName name="신">#REF!</definedName>
    <definedName name="신규" hidden="1">{#N/A,#N/A,FALSE,"신규dep";#N/A,#N/A,FALSE,"신규dep-금형상각후";#N/A,#N/A,FALSE,"신규dep-연구비상각후";#N/A,#N/A,FALSE,"신규dep-기계,공구상각후"}</definedName>
    <definedName name="신용" localSheetId="0" hidden="1">{#N/A,#N/A,FALSE,"인원";#N/A,#N/A,FALSE,"비용2";#N/A,#N/A,FALSE,"비용1";#N/A,#N/A,FALSE,"비용";#N/A,#N/A,FALSE,"보증2";#N/A,#N/A,FALSE,"보증1";#N/A,#N/A,FALSE,"보증";#N/A,#N/A,FALSE,"손익1";#N/A,#N/A,FALSE,"손익";#N/A,#N/A,FALSE,"부서별매출";#N/A,#N/A,FALSE,"매출"}</definedName>
    <definedName name="신용" localSheetId="2" hidden="1">{#N/A,#N/A,FALSE,"인원";#N/A,#N/A,FALSE,"비용2";#N/A,#N/A,FALSE,"비용1";#N/A,#N/A,FALSE,"비용";#N/A,#N/A,FALSE,"보증2";#N/A,#N/A,FALSE,"보증1";#N/A,#N/A,FALSE,"보증";#N/A,#N/A,FALSE,"손익1";#N/A,#N/A,FALSE,"손익";#N/A,#N/A,FALSE,"부서별매출";#N/A,#N/A,FALSE,"매출"}</definedName>
    <definedName name="신용" localSheetId="1"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신용1" localSheetId="0" hidden="1">{#N/A,#N/A,FALSE,"인원";#N/A,#N/A,FALSE,"비용2";#N/A,#N/A,FALSE,"비용1";#N/A,#N/A,FALSE,"비용";#N/A,#N/A,FALSE,"보증2";#N/A,#N/A,FALSE,"보증1";#N/A,#N/A,FALSE,"보증";#N/A,#N/A,FALSE,"손익1";#N/A,#N/A,FALSE,"손익";#N/A,#N/A,FALSE,"부서별매출";#N/A,#N/A,FALSE,"매출"}</definedName>
    <definedName name="신용1" localSheetId="2" hidden="1">{#N/A,#N/A,FALSE,"인원";#N/A,#N/A,FALSE,"비용2";#N/A,#N/A,FALSE,"비용1";#N/A,#N/A,FALSE,"비용";#N/A,#N/A,FALSE,"보증2";#N/A,#N/A,FALSE,"보증1";#N/A,#N/A,FALSE,"보증";#N/A,#N/A,FALSE,"손익1";#N/A,#N/A,FALSE,"손익";#N/A,#N/A,FALSE,"부서별매출";#N/A,#N/A,FALSE,"매출"}</definedName>
    <definedName name="신용1" localSheetId="1"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행예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ㄴㅁㄹㅈㅇ" hidden="1">{#N/A,#N/A,FALSE,"단축1";#N/A,#N/A,FALSE,"단축2";#N/A,#N/A,FALSE,"단축3";#N/A,#N/A,FALSE,"장축";#N/A,#N/A,FALSE,"4WD"}</definedName>
    <definedName name="ㅇㄻㄴㅇㄻㄴ" localSheetId="0">#REF!</definedName>
    <definedName name="ㅇㄻㄴㅇㄻㄴ" localSheetId="2">#REF!</definedName>
    <definedName name="ㅇㄻㄴㅇㄻㄴ" localSheetId="1">#REF!</definedName>
    <definedName name="ㅇㄻㄴㅇㄻㄴ">#REF!</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0">#REF!</definedName>
    <definedName name="ㅇㅇㅇ" localSheetId="2">#REF!</definedName>
    <definedName name="ㅇㅇㅇ" localSheetId="1">#REF!</definedName>
    <definedName name="ㅇㅇㅇ">#REF!</definedName>
    <definedName name="ㅇㅇㅇㅇ">[0]!ㅇㅇㅇㅇ</definedName>
    <definedName name="ㅇㅇㅇㅇㅇ" localSheetId="0" hidden="1">{#VALUE!,#N/A,TRUE,0}</definedName>
    <definedName name="ㅇㅇㅇㅇㅇ" localSheetId="2" hidden="1">{#VALUE!,#N/A,TRUE,0}</definedName>
    <definedName name="ㅇㅇㅇㅇㅇ" localSheetId="1" hidden="1">{#VALUE!,#N/A,TRUE,0}</definedName>
    <definedName name="ㅇㅇㅇㅇㅇ" hidden="1">{#VALUE!,#N/A,TRUE,0}</definedName>
    <definedName name="ㅇㅇㅇㅇㅇㅇㅇㅇㅇㅇㅇ"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ㅇㅇㅇㅇㅇㅇㅇㅇ"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ㅇㅇㅇㅇㅇㅇㅇㅇ"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허" localSheetId="0">#REF!</definedName>
    <definedName name="ㅇ허" localSheetId="2">#REF!</definedName>
    <definedName name="ㅇ허" localSheetId="1">#REF!</definedName>
    <definedName name="ㅇ허">#REF!</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안녕하세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앗싸"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업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엉댜ㄷㅈ" localSheetId="0">#REF!</definedName>
    <definedName name="엉댜ㄷㅈ" localSheetId="2">#REF!</definedName>
    <definedName name="엉댜ㄷㅈ" localSheetId="1">#REF!</definedName>
    <definedName name="엉댜ㄷㅈ">#REF!</definedName>
    <definedName name="에스페로16LPG" localSheetId="0">#REF!</definedName>
    <definedName name="에스페로16LPG" localSheetId="2">#REF!</definedName>
    <definedName name="에스페로16LPG" localSheetId="1">#REF!</definedName>
    <definedName name="에스페로16LPG">#REF!</definedName>
    <definedName name="연수" localSheetId="0">#REF!</definedName>
    <definedName name="연수" localSheetId="2">#REF!</definedName>
    <definedName name="연수" localSheetId="1">#REF!</definedName>
    <definedName name="연수">#REF!</definedName>
    <definedName name="연수0" localSheetId="0">#REF!</definedName>
    <definedName name="연수0" localSheetId="2">#REF!</definedName>
    <definedName name="연수0" localSheetId="1">#REF!</definedName>
    <definedName name="연수0">#REF!</definedName>
    <definedName name="연수1" localSheetId="0">#REF!</definedName>
    <definedName name="연수1" localSheetId="2">#REF!</definedName>
    <definedName name="연수1" localSheetId="1">#REF!</definedName>
    <definedName name="연수1">#REF!</definedName>
    <definedName name="연수10" localSheetId="0">#REF!</definedName>
    <definedName name="연수10" localSheetId="2">#REF!</definedName>
    <definedName name="연수10" localSheetId="1">#REF!</definedName>
    <definedName name="연수10">#REF!</definedName>
    <definedName name="연수11" localSheetId="0">#REF!</definedName>
    <definedName name="연수11" localSheetId="2">#REF!</definedName>
    <definedName name="연수11" localSheetId="1">#REF!</definedName>
    <definedName name="연수11">#REF!</definedName>
    <definedName name="연수12" localSheetId="0">#REF!</definedName>
    <definedName name="연수12" localSheetId="2">#REF!</definedName>
    <definedName name="연수12" localSheetId="1">#REF!</definedName>
    <definedName name="연수12">#REF!</definedName>
    <definedName name="연수2" localSheetId="0">#REF!</definedName>
    <definedName name="연수2" localSheetId="2">#REF!</definedName>
    <definedName name="연수2" localSheetId="1">#REF!</definedName>
    <definedName name="연수2">#REF!</definedName>
    <definedName name="연수3" localSheetId="0">#REF!</definedName>
    <definedName name="연수3" localSheetId="2">#REF!</definedName>
    <definedName name="연수3" localSheetId="1">#REF!</definedName>
    <definedName name="연수3">#REF!</definedName>
    <definedName name="연수4" localSheetId="0">#REF!</definedName>
    <definedName name="연수4" localSheetId="2">#REF!</definedName>
    <definedName name="연수4" localSheetId="1">#REF!</definedName>
    <definedName name="연수4">#REF!</definedName>
    <definedName name="연수5" localSheetId="0">#REF!</definedName>
    <definedName name="연수5" localSheetId="2">#REF!</definedName>
    <definedName name="연수5" localSheetId="1">#REF!</definedName>
    <definedName name="연수5">#REF!</definedName>
    <definedName name="연수6" localSheetId="0">#REF!</definedName>
    <definedName name="연수6" localSheetId="2">#REF!</definedName>
    <definedName name="연수6" localSheetId="1">#REF!</definedName>
    <definedName name="연수6">#REF!</definedName>
    <definedName name="연수7" localSheetId="0">#REF!</definedName>
    <definedName name="연수7" localSheetId="2">#REF!</definedName>
    <definedName name="연수7" localSheetId="1">#REF!</definedName>
    <definedName name="연수7">#REF!</definedName>
    <definedName name="연수8" localSheetId="0">#REF!</definedName>
    <definedName name="연수8" localSheetId="2">#REF!</definedName>
    <definedName name="연수8" localSheetId="1">#REF!</definedName>
    <definedName name="연수8">#REF!</definedName>
    <definedName name="연수9" localSheetId="0">#REF!</definedName>
    <definedName name="연수9" localSheetId="2">#REF!</definedName>
    <definedName name="연수9" localSheetId="1">#REF!</definedName>
    <definedName name="연수9">#REF!</definedName>
    <definedName name="연율" localSheetId="0">#REF!</definedName>
    <definedName name="연율" localSheetId="2">#REF!</definedName>
    <definedName name="연율" localSheetId="1">#REF!</definedName>
    <definedName name="연율">#REF!</definedName>
    <definedName name="열세항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조정" localSheetId="0">#REF!</definedName>
    <definedName name="예산조정" localSheetId="2">#REF!</definedName>
    <definedName name="예산조정" localSheetId="1">#REF!</definedName>
    <definedName name="예산조정">#REF!</definedName>
    <definedName name="예산총괄시트설ONLY" localSheetId="0">#REF!</definedName>
    <definedName name="예산총괄시트설ONLY" localSheetId="2">#REF!</definedName>
    <definedName name="예산총괄시트설ONLY" localSheetId="1">#REF!</definedName>
    <definedName name="예산총괄시트설ONLY">#REF!</definedName>
    <definedName name="예상투자비" hidden="1">{#N/A,#N/A,FALSE,"인원";#N/A,#N/A,FALSE,"비용2";#N/A,#N/A,FALSE,"비용1";#N/A,#N/A,FALSE,"비용";#N/A,#N/A,FALSE,"보증2";#N/A,#N/A,FALSE,"보증1";#N/A,#N/A,FALSE,"보증";#N/A,#N/A,FALSE,"손익1";#N/A,#N/A,FALSE,"손익";#N/A,#N/A,FALSE,"부서별매출";#N/A,#N/A,FALSE,"매출"}</definedName>
    <definedName name="예정량1" localSheetId="0">#REF!</definedName>
    <definedName name="예정량1" localSheetId="2">#REF!</definedName>
    <definedName name="예정량1" localSheetId="1">#REF!</definedName>
    <definedName name="예정량1">#REF!</definedName>
    <definedName name="예정량2" localSheetId="0">#REF!</definedName>
    <definedName name="예정량2" localSheetId="2">#REF!</definedName>
    <definedName name="예정량2" localSheetId="1">#REF!</definedName>
    <definedName name="예정량2">#REF!</definedName>
    <definedName name="예정일1" localSheetId="0">#REF!</definedName>
    <definedName name="예정일1" localSheetId="2">#REF!</definedName>
    <definedName name="예정일1" localSheetId="1">#REF!</definedName>
    <definedName name="예정일1">#REF!</definedName>
    <definedName name="예정일2" localSheetId="0">#REF!</definedName>
    <definedName name="예정일2" localSheetId="2">#REF!</definedName>
    <definedName name="예정일2" localSheetId="1">#REF!</definedName>
    <definedName name="예정일2">#REF!</definedName>
    <definedName name="오급" localSheetId="0">#REF!</definedName>
    <definedName name="오급" localSheetId="2">#REF!</definedName>
    <definedName name="오급" localSheetId="1">#REF!</definedName>
    <definedName name="오급">#REF!</definedName>
    <definedName name="오급1" localSheetId="0">#REF!</definedName>
    <definedName name="오급1" localSheetId="2">#REF!</definedName>
    <definedName name="오급1" localSheetId="1">#REF!</definedName>
    <definedName name="오급1">#REF!</definedName>
    <definedName name="오급10" localSheetId="0">#REF!</definedName>
    <definedName name="오급10" localSheetId="2">#REF!</definedName>
    <definedName name="오급10" localSheetId="1">#REF!</definedName>
    <definedName name="오급10">#REF!</definedName>
    <definedName name="오급11" localSheetId="0">#REF!</definedName>
    <definedName name="오급11" localSheetId="2">#REF!</definedName>
    <definedName name="오급11" localSheetId="1">#REF!</definedName>
    <definedName name="오급11">#REF!</definedName>
    <definedName name="오급12" localSheetId="0">#REF!</definedName>
    <definedName name="오급12" localSheetId="2">#REF!</definedName>
    <definedName name="오급12" localSheetId="1">#REF!</definedName>
    <definedName name="오급12">#REF!</definedName>
    <definedName name="오급2" localSheetId="0">#REF!</definedName>
    <definedName name="오급2" localSheetId="2">#REF!</definedName>
    <definedName name="오급2" localSheetId="1">#REF!</definedName>
    <definedName name="오급2">#REF!</definedName>
    <definedName name="오급3" localSheetId="0">#REF!</definedName>
    <definedName name="오급3" localSheetId="2">#REF!</definedName>
    <definedName name="오급3" localSheetId="1">#REF!</definedName>
    <definedName name="오급3">#REF!</definedName>
    <definedName name="오급4" localSheetId="0">#REF!</definedName>
    <definedName name="오급4" localSheetId="2">#REF!</definedName>
    <definedName name="오급4" localSheetId="1">#REF!</definedName>
    <definedName name="오급4">#REF!</definedName>
    <definedName name="오급5" localSheetId="0">#REF!</definedName>
    <definedName name="오급5" localSheetId="2">#REF!</definedName>
    <definedName name="오급5" localSheetId="1">#REF!</definedName>
    <definedName name="오급5">#REF!</definedName>
    <definedName name="오급6" localSheetId="0">#REF!</definedName>
    <definedName name="오급6" localSheetId="2">#REF!</definedName>
    <definedName name="오급6" localSheetId="1">#REF!</definedName>
    <definedName name="오급6">#REF!</definedName>
    <definedName name="오급7" localSheetId="0">#REF!</definedName>
    <definedName name="오급7" localSheetId="2">#REF!</definedName>
    <definedName name="오급7" localSheetId="1">#REF!</definedName>
    <definedName name="오급7">#REF!</definedName>
    <definedName name="오급8" localSheetId="0">#REF!</definedName>
    <definedName name="오급8" localSheetId="2">#REF!</definedName>
    <definedName name="오급8" localSheetId="1">#REF!</definedName>
    <definedName name="오급8">#REF!</definedName>
    <definedName name="오급9" localSheetId="0">#REF!</definedName>
    <definedName name="오급9" localSheetId="2">#REF!</definedName>
    <definedName name="오급9" localSheetId="1">#REF!</definedName>
    <definedName name="오급9">#REF!</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용기능" localSheetId="0">#REF!</definedName>
    <definedName name="용기능" localSheetId="2">#REF!</definedName>
    <definedName name="용기능" localSheetId="1">#REF!</definedName>
    <definedName name="용기능">#REF!</definedName>
    <definedName name="용기능1" localSheetId="0">#REF!</definedName>
    <definedName name="용기능1" localSheetId="2">#REF!</definedName>
    <definedName name="용기능1" localSheetId="1">#REF!</definedName>
    <definedName name="용기능1">#REF!</definedName>
    <definedName name="용기능10" localSheetId="0">#REF!</definedName>
    <definedName name="용기능10" localSheetId="2">#REF!</definedName>
    <definedName name="용기능10" localSheetId="1">#REF!</definedName>
    <definedName name="용기능10">#REF!</definedName>
    <definedName name="용기능11" localSheetId="0">#REF!</definedName>
    <definedName name="용기능11" localSheetId="2">#REF!</definedName>
    <definedName name="용기능11" localSheetId="1">#REF!</definedName>
    <definedName name="용기능11">#REF!</definedName>
    <definedName name="용기능12" localSheetId="0">#REF!</definedName>
    <definedName name="용기능12" localSheetId="2">#REF!</definedName>
    <definedName name="용기능12" localSheetId="1">#REF!</definedName>
    <definedName name="용기능12">#REF!</definedName>
    <definedName name="용기능2" localSheetId="0">#REF!</definedName>
    <definedName name="용기능2" localSheetId="2">#REF!</definedName>
    <definedName name="용기능2" localSheetId="1">#REF!</definedName>
    <definedName name="용기능2">#REF!</definedName>
    <definedName name="용기능3" localSheetId="0">#REF!</definedName>
    <definedName name="용기능3" localSheetId="2">#REF!</definedName>
    <definedName name="용기능3" localSheetId="1">#REF!</definedName>
    <definedName name="용기능3">#REF!</definedName>
    <definedName name="용기능4" localSheetId="0">#REF!</definedName>
    <definedName name="용기능4" localSheetId="2">#REF!</definedName>
    <definedName name="용기능4" localSheetId="1">#REF!</definedName>
    <definedName name="용기능4">#REF!</definedName>
    <definedName name="용기능5" localSheetId="0">#REF!</definedName>
    <definedName name="용기능5" localSheetId="2">#REF!</definedName>
    <definedName name="용기능5" localSheetId="1">#REF!</definedName>
    <definedName name="용기능5">#REF!</definedName>
    <definedName name="용기능6" localSheetId="0">#REF!</definedName>
    <definedName name="용기능6" localSheetId="2">#REF!</definedName>
    <definedName name="용기능6" localSheetId="1">#REF!</definedName>
    <definedName name="용기능6">#REF!</definedName>
    <definedName name="용기능7" localSheetId="0">#REF!</definedName>
    <definedName name="용기능7" localSheetId="2">#REF!</definedName>
    <definedName name="용기능7" localSheetId="1">#REF!</definedName>
    <definedName name="용기능7">#REF!</definedName>
    <definedName name="용기능8" localSheetId="0">#REF!</definedName>
    <definedName name="용기능8" localSheetId="2">#REF!</definedName>
    <definedName name="용기능8" localSheetId="1">#REF!</definedName>
    <definedName name="용기능8">#REF!</definedName>
    <definedName name="용기능9" localSheetId="0">#REF!</definedName>
    <definedName name="용기능9" localSheetId="2">#REF!</definedName>
    <definedName name="용기능9" localSheetId="1">#REF!</definedName>
    <definedName name="용기능9">#REF!</definedName>
    <definedName name="용기타" localSheetId="0">#REF!</definedName>
    <definedName name="용기타" localSheetId="2">#REF!</definedName>
    <definedName name="용기타" localSheetId="1">#REF!</definedName>
    <definedName name="용기타">#REF!</definedName>
    <definedName name="용기타1" localSheetId="0">#REF!</definedName>
    <definedName name="용기타1" localSheetId="2">#REF!</definedName>
    <definedName name="용기타1" localSheetId="1">#REF!</definedName>
    <definedName name="용기타1">#REF!</definedName>
    <definedName name="용기타10" localSheetId="0">#REF!</definedName>
    <definedName name="용기타10" localSheetId="2">#REF!</definedName>
    <definedName name="용기타10" localSheetId="1">#REF!</definedName>
    <definedName name="용기타10">#REF!</definedName>
    <definedName name="용기타11" localSheetId="0">#REF!</definedName>
    <definedName name="용기타11" localSheetId="2">#REF!</definedName>
    <definedName name="용기타11" localSheetId="1">#REF!</definedName>
    <definedName name="용기타11">#REF!</definedName>
    <definedName name="용기타12" localSheetId="0">#REF!</definedName>
    <definedName name="용기타12" localSheetId="2">#REF!</definedName>
    <definedName name="용기타12" localSheetId="1">#REF!</definedName>
    <definedName name="용기타12">#REF!</definedName>
    <definedName name="용기타2" localSheetId="0">#REF!</definedName>
    <definedName name="용기타2" localSheetId="2">#REF!</definedName>
    <definedName name="용기타2" localSheetId="1">#REF!</definedName>
    <definedName name="용기타2">#REF!</definedName>
    <definedName name="용기타3" localSheetId="0">#REF!</definedName>
    <definedName name="용기타3" localSheetId="2">#REF!</definedName>
    <definedName name="용기타3" localSheetId="1">#REF!</definedName>
    <definedName name="용기타3">#REF!</definedName>
    <definedName name="용기타4" localSheetId="0">#REF!</definedName>
    <definedName name="용기타4" localSheetId="2">#REF!</definedName>
    <definedName name="용기타4" localSheetId="1">#REF!</definedName>
    <definedName name="용기타4">#REF!</definedName>
    <definedName name="용기타5" localSheetId="0">#REF!</definedName>
    <definedName name="용기타5" localSheetId="2">#REF!</definedName>
    <definedName name="용기타5" localSheetId="1">#REF!</definedName>
    <definedName name="용기타5">#REF!</definedName>
    <definedName name="용기타6" localSheetId="0">#REF!</definedName>
    <definedName name="용기타6" localSheetId="2">#REF!</definedName>
    <definedName name="용기타6" localSheetId="1">#REF!</definedName>
    <definedName name="용기타6">#REF!</definedName>
    <definedName name="용기타7" localSheetId="0">#REF!</definedName>
    <definedName name="용기타7" localSheetId="2">#REF!</definedName>
    <definedName name="용기타7" localSheetId="1">#REF!</definedName>
    <definedName name="용기타7">#REF!</definedName>
    <definedName name="용기타8" localSheetId="0">#REF!</definedName>
    <definedName name="용기타8" localSheetId="2">#REF!</definedName>
    <definedName name="용기타8" localSheetId="1">#REF!</definedName>
    <definedName name="용기타8">#REF!</definedName>
    <definedName name="용기타9" localSheetId="0">#REF!</definedName>
    <definedName name="용기타9" localSheetId="2">#REF!</definedName>
    <definedName name="용기타9" localSheetId="1">#REF!</definedName>
    <definedName name="용기타9">#REF!</definedName>
    <definedName name="용사무" localSheetId="0">#REF!</definedName>
    <definedName name="용사무" localSheetId="2">#REF!</definedName>
    <definedName name="용사무" localSheetId="1">#REF!</definedName>
    <definedName name="용사무">#REF!</definedName>
    <definedName name="용사무1" localSheetId="0">#REF!</definedName>
    <definedName name="용사무1" localSheetId="2">#REF!</definedName>
    <definedName name="용사무1" localSheetId="1">#REF!</definedName>
    <definedName name="용사무1">#REF!</definedName>
    <definedName name="용사무10" localSheetId="0">#REF!</definedName>
    <definedName name="용사무10" localSheetId="2">#REF!</definedName>
    <definedName name="용사무10" localSheetId="1">#REF!</definedName>
    <definedName name="용사무10">#REF!</definedName>
    <definedName name="용사무11" localSheetId="0">#REF!</definedName>
    <definedName name="용사무11" localSheetId="2">#REF!</definedName>
    <definedName name="용사무11" localSheetId="1">#REF!</definedName>
    <definedName name="용사무11">#REF!</definedName>
    <definedName name="용사무12" localSheetId="0">#REF!</definedName>
    <definedName name="용사무12" localSheetId="2">#REF!</definedName>
    <definedName name="용사무12" localSheetId="1">#REF!</definedName>
    <definedName name="용사무12">#REF!</definedName>
    <definedName name="용사무2" localSheetId="0">#REF!</definedName>
    <definedName name="용사무2" localSheetId="2">#REF!</definedName>
    <definedName name="용사무2" localSheetId="1">#REF!</definedName>
    <definedName name="용사무2">#REF!</definedName>
    <definedName name="용사무3" localSheetId="0">#REF!</definedName>
    <definedName name="용사무3" localSheetId="2">#REF!</definedName>
    <definedName name="용사무3" localSheetId="1">#REF!</definedName>
    <definedName name="용사무3">#REF!</definedName>
    <definedName name="용사무4" localSheetId="0">#REF!</definedName>
    <definedName name="용사무4" localSheetId="2">#REF!</definedName>
    <definedName name="용사무4" localSheetId="1">#REF!</definedName>
    <definedName name="용사무4">#REF!</definedName>
    <definedName name="용사무5" localSheetId="0">#REF!</definedName>
    <definedName name="용사무5" localSheetId="2">#REF!</definedName>
    <definedName name="용사무5" localSheetId="1">#REF!</definedName>
    <definedName name="용사무5">#REF!</definedName>
    <definedName name="용사무6" localSheetId="0">#REF!</definedName>
    <definedName name="용사무6" localSheetId="2">#REF!</definedName>
    <definedName name="용사무6" localSheetId="1">#REF!</definedName>
    <definedName name="용사무6">#REF!</definedName>
    <definedName name="용사무7" localSheetId="0">#REF!</definedName>
    <definedName name="용사무7" localSheetId="2">#REF!</definedName>
    <definedName name="용사무7" localSheetId="1">#REF!</definedName>
    <definedName name="용사무7">#REF!</definedName>
    <definedName name="용사무8" localSheetId="0">#REF!</definedName>
    <definedName name="용사무8" localSheetId="2">#REF!</definedName>
    <definedName name="용사무8" localSheetId="1">#REF!</definedName>
    <definedName name="용사무8">#REF!</definedName>
    <definedName name="용사무9" localSheetId="0">#REF!</definedName>
    <definedName name="용사무9" localSheetId="2">#REF!</definedName>
    <definedName name="용사무9" localSheetId="1">#REF!</definedName>
    <definedName name="용사무9">#REF!</definedName>
    <definedName name="우리" hidden="1">{#N/A,#N/A,FALSE,"인원";#N/A,#N/A,FALSE,"비용2";#N/A,#N/A,FALSE,"비용1";#N/A,#N/A,FALSE,"비용";#N/A,#N/A,FALSE,"보증2";#N/A,#N/A,FALSE,"보증1";#N/A,#N/A,FALSE,"보증";#N/A,#N/A,FALSE,"손익1";#N/A,#N/A,FALSE,"손익";#N/A,#N/A,FALSE,"부서별매출";#N/A,#N/A,FALSE,"매출"}</definedName>
    <definedName name="원">1</definedName>
    <definedName name="원가계획" localSheetId="0" hidden="1">{#N/A,#N/A,FALSE,"BODY"}</definedName>
    <definedName name="원가계획" localSheetId="2" hidden="1">{#N/A,#N/A,FALSE,"BODY"}</definedName>
    <definedName name="원가계획" localSheetId="1" hidden="1">{#N/A,#N/A,FALSE,"BODY"}</definedName>
    <definedName name="원가계획" hidden="1">{#N/A,#N/A,FALSE,"BODY"}</definedName>
    <definedName name="원본" localSheetId="0">#REF!</definedName>
    <definedName name="원본" localSheetId="2">#REF!</definedName>
    <definedName name="원본" localSheetId="1">#REF!</definedName>
    <definedName name="원본">#REF!</definedName>
    <definedName name="원주" hidden="1">{#N/A,#N/A,FALSE,"인원";#N/A,#N/A,FALSE,"비용2";#N/A,#N/A,FALSE,"비용1";#N/A,#N/A,FALSE,"비용";#N/A,#N/A,FALSE,"보증2";#N/A,#N/A,FALSE,"보증1";#N/A,#N/A,FALSE,"보증";#N/A,#N/A,FALSE,"손익1";#N/A,#N/A,FALSE,"손익";#N/A,#N/A,FALSE,"부서별매출";#N/A,#N/A,FALSE,"매출"}</definedName>
    <definedName name="원화" hidden="1">{#N/A,#N/A,FALSE,"인원";#N/A,#N/A,FALSE,"비용2";#N/A,#N/A,FALSE,"비용1";#N/A,#N/A,FALSE,"비용";#N/A,#N/A,FALSE,"보증2";#N/A,#N/A,FALSE,"보증1";#N/A,#N/A,FALSE,"보증";#N/A,#N/A,FALSE,"손익1";#N/A,#N/A,FALSE,"손익";#N/A,#N/A,FALSE,"부서별매출";#N/A,#N/A,FALSE,"매출"}</definedName>
    <definedName name="월" localSheetId="0">IF(#REF!="-","해당없음",IF(#REF!="","미정",IF(MONTH(#REF!)&lt;10,RIGHT(YEAR(#REF!),2)&amp;".0"&amp;MONTH(#REF!),RIGHT(YEAR(#REF!),2)&amp;"."&amp;MONTH(#REF!))))</definedName>
    <definedName name="월" localSheetId="2">IF(#REF!="-","해당없음",IF(#REF!="","미정",IF(MONTH(#REF!)&lt;10,RIGHT(YEAR(#REF!),2)&amp;".0"&amp;MONTH(#REF!),RIGHT(YEAR(#REF!),2)&amp;"."&amp;MONTH(#REF!))))</definedName>
    <definedName name="월" localSheetId="1">IF(#REF!="-","해당없음",IF(#REF!="","미정",IF(MONTH(#REF!)&lt;10,RIGHT(YEAR(#REF!),2)&amp;".0"&amp;MONTH(#REF!),RIGHT(YEAR(#REF!),2)&amp;"."&amp;MONTH(#REF!))))</definedName>
    <definedName name="월">IF(#REF!="-","해당없음",IF(#REF!="","미정",IF(MONTH(#REF!)&lt;10,RIGHT(YEAR(#REF!),2)&amp;".0"&amp;MONTH(#REF!),RIGHT(YEAR(#REF!),2)&amp;"."&amp;MONTH(#REF!))))</definedName>
    <definedName name="월별" localSheetId="0">#REF!</definedName>
    <definedName name="월별" localSheetId="2">#REF!</definedName>
    <definedName name="월별" localSheetId="1">#REF!</definedName>
    <definedName name="월별">#REF!</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육급" localSheetId="0">#REF!</definedName>
    <definedName name="육급" localSheetId="2">#REF!</definedName>
    <definedName name="육급" localSheetId="1">#REF!</definedName>
    <definedName name="육급">#REF!</definedName>
    <definedName name="육급1" localSheetId="0">#REF!</definedName>
    <definedName name="육급1" localSheetId="2">#REF!</definedName>
    <definedName name="육급1" localSheetId="1">#REF!</definedName>
    <definedName name="육급1">#REF!</definedName>
    <definedName name="육급10" localSheetId="0">#REF!</definedName>
    <definedName name="육급10" localSheetId="2">#REF!</definedName>
    <definedName name="육급10" localSheetId="1">#REF!</definedName>
    <definedName name="육급10">#REF!</definedName>
    <definedName name="육급11" localSheetId="0">#REF!</definedName>
    <definedName name="육급11" localSheetId="2">#REF!</definedName>
    <definedName name="육급11" localSheetId="1">#REF!</definedName>
    <definedName name="육급11">#REF!</definedName>
    <definedName name="육급12" localSheetId="0">#REF!</definedName>
    <definedName name="육급12" localSheetId="2">#REF!</definedName>
    <definedName name="육급12" localSheetId="1">#REF!</definedName>
    <definedName name="육급12">#REF!</definedName>
    <definedName name="육급2" localSheetId="0">#REF!</definedName>
    <definedName name="육급2" localSheetId="2">#REF!</definedName>
    <definedName name="육급2" localSheetId="1">#REF!</definedName>
    <definedName name="육급2">#REF!</definedName>
    <definedName name="육급3" localSheetId="0">#REF!</definedName>
    <definedName name="육급3" localSheetId="2">#REF!</definedName>
    <definedName name="육급3" localSheetId="1">#REF!</definedName>
    <definedName name="육급3">#REF!</definedName>
    <definedName name="육급4" localSheetId="0">#REF!</definedName>
    <definedName name="육급4" localSheetId="2">#REF!</definedName>
    <definedName name="육급4" localSheetId="1">#REF!</definedName>
    <definedName name="육급4">#REF!</definedName>
    <definedName name="육급5" localSheetId="0">#REF!</definedName>
    <definedName name="육급5" localSheetId="2">#REF!</definedName>
    <definedName name="육급5" localSheetId="1">#REF!</definedName>
    <definedName name="육급5">#REF!</definedName>
    <definedName name="육급6" localSheetId="0">#REF!</definedName>
    <definedName name="육급6" localSheetId="2">#REF!</definedName>
    <definedName name="육급6" localSheetId="1">#REF!</definedName>
    <definedName name="육급6">#REF!</definedName>
    <definedName name="육급7" localSheetId="0">#REF!</definedName>
    <definedName name="육급7" localSheetId="2">#REF!</definedName>
    <definedName name="육급7" localSheetId="1">#REF!</definedName>
    <definedName name="육급7">#REF!</definedName>
    <definedName name="육급8" localSheetId="0">#REF!</definedName>
    <definedName name="육급8" localSheetId="2">#REF!</definedName>
    <definedName name="육급8" localSheetId="1">#REF!</definedName>
    <definedName name="육급8">#REF!</definedName>
    <definedName name="육급9" localSheetId="0">#REF!</definedName>
    <definedName name="육급9" localSheetId="2">#REF!</definedName>
    <definedName name="육급9" localSheetId="1">#REF!</definedName>
    <definedName name="육급9">#REF!</definedName>
    <definedName name="의뢰" localSheetId="0">#REF!</definedName>
    <definedName name="의뢰" localSheetId="2">#REF!</definedName>
    <definedName name="의뢰" localSheetId="1">#REF!</definedName>
    <definedName name="의뢰">#REF!</definedName>
    <definedName name="이동" localSheetId="0">#REF!</definedName>
    <definedName name="이동" localSheetId="2">#REF!</definedName>
    <definedName name="이동" localSheetId="1">#REF!</definedName>
    <definedName name="이동">#REF!</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localSheetId="0"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1"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병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부" localSheetId="0">#REF!</definedName>
    <definedName name="이부" localSheetId="2">#REF!</definedName>
    <definedName name="이부" localSheetId="1">#REF!</definedName>
    <definedName name="이부">#REF!</definedName>
    <definedName name="이부1" localSheetId="0">#REF!</definedName>
    <definedName name="이부1" localSheetId="2">#REF!</definedName>
    <definedName name="이부1" localSheetId="1">#REF!</definedName>
    <definedName name="이부1">#REF!</definedName>
    <definedName name="이부10" localSheetId="0">#REF!</definedName>
    <definedName name="이부10" localSheetId="2">#REF!</definedName>
    <definedName name="이부10" localSheetId="1">#REF!</definedName>
    <definedName name="이부10">#REF!</definedName>
    <definedName name="이부11" localSheetId="0">#REF!</definedName>
    <definedName name="이부11" localSheetId="2">#REF!</definedName>
    <definedName name="이부11" localSheetId="1">#REF!</definedName>
    <definedName name="이부11">#REF!</definedName>
    <definedName name="이부12" localSheetId="0">#REF!</definedName>
    <definedName name="이부12" localSheetId="2">#REF!</definedName>
    <definedName name="이부12" localSheetId="1">#REF!</definedName>
    <definedName name="이부12">#REF!</definedName>
    <definedName name="이부2" localSheetId="0">#REF!</definedName>
    <definedName name="이부2" localSheetId="2">#REF!</definedName>
    <definedName name="이부2" localSheetId="1">#REF!</definedName>
    <definedName name="이부2">#REF!</definedName>
    <definedName name="이부3" localSheetId="0">#REF!</definedName>
    <definedName name="이부3" localSheetId="2">#REF!</definedName>
    <definedName name="이부3" localSheetId="1">#REF!</definedName>
    <definedName name="이부3">#REF!</definedName>
    <definedName name="이부4" localSheetId="0">#REF!</definedName>
    <definedName name="이부4" localSheetId="2">#REF!</definedName>
    <definedName name="이부4" localSheetId="1">#REF!</definedName>
    <definedName name="이부4">#REF!</definedName>
    <definedName name="이부5" localSheetId="0">#REF!</definedName>
    <definedName name="이부5" localSheetId="2">#REF!</definedName>
    <definedName name="이부5" localSheetId="1">#REF!</definedName>
    <definedName name="이부5">#REF!</definedName>
    <definedName name="이부6" localSheetId="0">#REF!</definedName>
    <definedName name="이부6" localSheetId="2">#REF!</definedName>
    <definedName name="이부6" localSheetId="1">#REF!</definedName>
    <definedName name="이부6">#REF!</definedName>
    <definedName name="이부7" localSheetId="0">#REF!</definedName>
    <definedName name="이부7" localSheetId="2">#REF!</definedName>
    <definedName name="이부7" localSheetId="1">#REF!</definedName>
    <definedName name="이부7">#REF!</definedName>
    <definedName name="이부8" localSheetId="0">#REF!</definedName>
    <definedName name="이부8" localSheetId="2">#REF!</definedName>
    <definedName name="이부8" localSheetId="1">#REF!</definedName>
    <definedName name="이부8">#REF!</definedName>
    <definedName name="이부9" localSheetId="0">#REF!</definedName>
    <definedName name="이부9" localSheetId="2">#REF!</definedName>
    <definedName name="이부9" localSheetId="1">#REF!</definedName>
    <definedName name="이부9">#REF!</definedName>
    <definedName name="이천년비용" localSheetId="0" hidden="1">{#N/A,#N/A,FALSE,"인원";#N/A,#N/A,FALSE,"비용2";#N/A,#N/A,FALSE,"비용1";#N/A,#N/A,FALSE,"비용";#N/A,#N/A,FALSE,"보증2";#N/A,#N/A,FALSE,"보증1";#N/A,#N/A,FALSE,"보증";#N/A,#N/A,FALSE,"손익1";#N/A,#N/A,FALSE,"손익";#N/A,#N/A,FALSE,"부서별매출";#N/A,#N/A,FALSE,"매출"}</definedName>
    <definedName name="이천년비용" localSheetId="2" hidden="1">{#N/A,#N/A,FALSE,"인원";#N/A,#N/A,FALSE,"비용2";#N/A,#N/A,FALSE,"비용1";#N/A,#N/A,FALSE,"비용";#N/A,#N/A,FALSE,"보증2";#N/A,#N/A,FALSE,"보증1";#N/A,#N/A,FALSE,"보증";#N/A,#N/A,FALSE,"손익1";#N/A,#N/A,FALSE,"손익";#N/A,#N/A,FALSE,"부서별매출";#N/A,#N/A,FALSE,"매출"}</definedName>
    <definedName name="이천년비용" localSheetId="1" hidden="1">{#N/A,#N/A,FALSE,"인원";#N/A,#N/A,FALSE,"비용2";#N/A,#N/A,FALSE,"비용1";#N/A,#N/A,FALSE,"비용";#N/A,#N/A,FALSE,"보증2";#N/A,#N/A,FALSE,"보증1";#N/A,#N/A,FALSE,"보증";#N/A,#N/A,FALSE,"손익1";#N/A,#N/A,FALSE,"손익";#N/A,#N/A,FALSE,"부서별매출";#N/A,#N/A,FALSE,"매출"}</definedName>
    <definedName name="이천년비용" hidden="1">{#N/A,#N/A,FALSE,"인원";#N/A,#N/A,FALSE,"비용2";#N/A,#N/A,FALSE,"비용1";#N/A,#N/A,FALSE,"비용";#N/A,#N/A,FALSE,"보증2";#N/A,#N/A,FALSE,"보증1";#N/A,#N/A,FALSE,"보증";#N/A,#N/A,FALSE,"손익1";#N/A,#N/A,FALSE,"손익";#N/A,#N/A,FALSE,"부서별매출";#N/A,#N/A,FALSE,"매출"}</definedName>
    <definedName name="인건비" localSheetId="0">#REF!</definedName>
    <definedName name="인건비" localSheetId="2">#REF!</definedName>
    <definedName name="인건비" localSheetId="1">#REF!</definedName>
    <definedName name="인건비">#REF!</definedName>
    <definedName name="인쇄제목" localSheetId="0">#REF!</definedName>
    <definedName name="인쇄제목" localSheetId="2">#REF!</definedName>
    <definedName name="인쇄제목" localSheetId="1">#REF!</definedName>
    <definedName name="인쇄제목">#REF!</definedName>
    <definedName name="일" localSheetId="0">свод!일</definedName>
    <definedName name="일" localSheetId="2">'СВОД 2023 12 ой (2)'!일</definedName>
    <definedName name="일" localSheetId="1">'СВОД 2024 янв-декабр (упр)'!일</definedName>
    <definedName name="일">свод!일</definedName>
    <definedName name="일반경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용직1" localSheetId="0">#REF!</definedName>
    <definedName name="일용직1" localSheetId="2">#REF!</definedName>
    <definedName name="일용직1" localSheetId="1">#REF!</definedName>
    <definedName name="일용직1">#REF!</definedName>
    <definedName name="일용직10" localSheetId="0">#REF!</definedName>
    <definedName name="일용직10" localSheetId="2">#REF!</definedName>
    <definedName name="일용직10" localSheetId="1">#REF!</definedName>
    <definedName name="일용직10">#REF!</definedName>
    <definedName name="일용직11" localSheetId="0">#REF!</definedName>
    <definedName name="일용직11" localSheetId="2">#REF!</definedName>
    <definedName name="일용직11" localSheetId="1">#REF!</definedName>
    <definedName name="일용직11">#REF!</definedName>
    <definedName name="일용직12" localSheetId="0">#REF!</definedName>
    <definedName name="일용직12" localSheetId="2">#REF!</definedName>
    <definedName name="일용직12" localSheetId="1">#REF!</definedName>
    <definedName name="일용직12">#REF!</definedName>
    <definedName name="일용직2" localSheetId="0">#REF!</definedName>
    <definedName name="일용직2" localSheetId="2">#REF!</definedName>
    <definedName name="일용직2" localSheetId="1">#REF!</definedName>
    <definedName name="일용직2">#REF!</definedName>
    <definedName name="일용직3" localSheetId="0">#REF!</definedName>
    <definedName name="일용직3" localSheetId="2">#REF!</definedName>
    <definedName name="일용직3" localSheetId="1">#REF!</definedName>
    <definedName name="일용직3">#REF!</definedName>
    <definedName name="일용직4" localSheetId="0">#REF!</definedName>
    <definedName name="일용직4" localSheetId="2">#REF!</definedName>
    <definedName name="일용직4" localSheetId="1">#REF!</definedName>
    <definedName name="일용직4">#REF!</definedName>
    <definedName name="일용직5" localSheetId="0">#REF!</definedName>
    <definedName name="일용직5" localSheetId="2">#REF!</definedName>
    <definedName name="일용직5" localSheetId="1">#REF!</definedName>
    <definedName name="일용직5">#REF!</definedName>
    <definedName name="일용직6" localSheetId="0">#REF!</definedName>
    <definedName name="일용직6" localSheetId="2">#REF!</definedName>
    <definedName name="일용직6" localSheetId="1">#REF!</definedName>
    <definedName name="일용직6">#REF!</definedName>
    <definedName name="일용직7" localSheetId="0">#REF!</definedName>
    <definedName name="일용직7" localSheetId="2">#REF!</definedName>
    <definedName name="일용직7" localSheetId="1">#REF!</definedName>
    <definedName name="일용직7">#REF!</definedName>
    <definedName name="일용직8" localSheetId="0">#REF!</definedName>
    <definedName name="일용직8" localSheetId="2">#REF!</definedName>
    <definedName name="일용직8" localSheetId="1">#REF!</definedName>
    <definedName name="일용직8">#REF!</definedName>
    <definedName name="일용직9" localSheetId="0">#REF!</definedName>
    <definedName name="일용직9" localSheetId="2">#REF!</definedName>
    <definedName name="일용직9" localSheetId="1">#REF!</definedName>
    <definedName name="일용직9">#REF!</definedName>
    <definedName name="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2" localSheetId="0"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1"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임시" localSheetId="0">#REF!</definedName>
    <definedName name="임시" localSheetId="2">#REF!</definedName>
    <definedName name="임시" localSheetId="1">#REF!</definedName>
    <definedName name="임시">#REF!</definedName>
    <definedName name="임원" localSheetId="0">#REF!</definedName>
    <definedName name="임원" localSheetId="2">#REF!</definedName>
    <definedName name="임원" localSheetId="1">#REF!</definedName>
    <definedName name="임원">#REF!</definedName>
    <definedName name="임원1" localSheetId="0">#REF!</definedName>
    <definedName name="임원1" localSheetId="2">#REF!</definedName>
    <definedName name="임원1" localSheetId="1">#REF!</definedName>
    <definedName name="임원1">#REF!</definedName>
    <definedName name="임원10" localSheetId="0">#REF!</definedName>
    <definedName name="임원10" localSheetId="2">#REF!</definedName>
    <definedName name="임원10" localSheetId="1">#REF!</definedName>
    <definedName name="임원10">#REF!</definedName>
    <definedName name="임원11" localSheetId="0">#REF!</definedName>
    <definedName name="임원11" localSheetId="2">#REF!</definedName>
    <definedName name="임원11" localSheetId="1">#REF!</definedName>
    <definedName name="임원11">#REF!</definedName>
    <definedName name="임원12" localSheetId="0">#REF!</definedName>
    <definedName name="임원12" localSheetId="2">#REF!</definedName>
    <definedName name="임원12" localSheetId="1">#REF!</definedName>
    <definedName name="임원12">#REF!</definedName>
    <definedName name="임원2" localSheetId="0">#REF!</definedName>
    <definedName name="임원2" localSheetId="2">#REF!</definedName>
    <definedName name="임원2" localSheetId="1">#REF!</definedName>
    <definedName name="임원2">#REF!</definedName>
    <definedName name="임원3" localSheetId="0">#REF!</definedName>
    <definedName name="임원3" localSheetId="2">#REF!</definedName>
    <definedName name="임원3" localSheetId="1">#REF!</definedName>
    <definedName name="임원3">#REF!</definedName>
    <definedName name="임원4" localSheetId="0">#REF!</definedName>
    <definedName name="임원4" localSheetId="2">#REF!</definedName>
    <definedName name="임원4" localSheetId="1">#REF!</definedName>
    <definedName name="임원4">#REF!</definedName>
    <definedName name="임원5" localSheetId="0">#REF!</definedName>
    <definedName name="임원5" localSheetId="2">#REF!</definedName>
    <definedName name="임원5" localSheetId="1">#REF!</definedName>
    <definedName name="임원5">#REF!</definedName>
    <definedName name="임원6" localSheetId="0">#REF!</definedName>
    <definedName name="임원6" localSheetId="2">#REF!</definedName>
    <definedName name="임원6" localSheetId="1">#REF!</definedName>
    <definedName name="임원6">#REF!</definedName>
    <definedName name="임원7" localSheetId="0">#REF!</definedName>
    <definedName name="임원7" localSheetId="2">#REF!</definedName>
    <definedName name="임원7" localSheetId="1">#REF!</definedName>
    <definedName name="임원7">#REF!</definedName>
    <definedName name="임원8" localSheetId="0">#REF!</definedName>
    <definedName name="임원8" localSheetId="2">#REF!</definedName>
    <definedName name="임원8" localSheetId="1">#REF!</definedName>
    <definedName name="임원8">#REF!</definedName>
    <definedName name="임원9" localSheetId="0">#REF!</definedName>
    <definedName name="임원9" localSheetId="2">#REF!</definedName>
    <definedName name="임원9" localSheetId="1">#REF!</definedName>
    <definedName name="임원9">#REF!</definedName>
    <definedName name="입범석" localSheetId="0">#REF!</definedName>
    <definedName name="입범석" localSheetId="2">#REF!</definedName>
    <definedName name="입범석" localSheetId="1">#REF!</definedName>
    <definedName name="입범석">#REF!</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 hidden="1">{#N/A,#N/A,FALSE,"인원";#N/A,#N/A,FALSE,"비용2";#N/A,#N/A,FALSE,"비용1";#N/A,#N/A,FALSE,"비용";#N/A,#N/A,FALSE,"보증2";#N/A,#N/A,FALSE,"보증1";#N/A,#N/A,FALSE,"보증";#N/A,#N/A,FALSE,"손익1";#N/A,#N/A,FALSE,"손익";#N/A,#N/A,FALSE,"부서별매출";#N/A,#N/A,FALSE,"매출"}</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ㅈ" hidden="1">{#N/A,#N/A,TRUE,"일정"}</definedName>
    <definedName name="자료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재고" localSheetId="0">#REF!</definedName>
    <definedName name="재고" localSheetId="2">#REF!</definedName>
    <definedName name="재고" localSheetId="1">#REF!</definedName>
    <definedName name="재고">#REF!</definedName>
    <definedName name="재료비" localSheetId="0" hidden="1">{#N/A,#N/A,FALSE,"BODY"}</definedName>
    <definedName name="재료비" localSheetId="2" hidden="1">{#N/A,#N/A,FALSE,"BODY"}</definedName>
    <definedName name="재료비" localSheetId="1" hidden="1">{#N/A,#N/A,FALSE,"BODY"}</definedName>
    <definedName name="재료비" hidden="1">{#N/A,#N/A,FALSE,"BODY"}</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전년누계" localSheetId="0">#REF!</definedName>
    <definedName name="전년누계" localSheetId="2">#REF!</definedName>
    <definedName name="전년누계" localSheetId="1">#REF!</definedName>
    <definedName name="전년누계">#REF!</definedName>
    <definedName name="전년실적" localSheetId="0">#REF!</definedName>
    <definedName name="전년실적" localSheetId="2">#REF!</definedName>
    <definedName name="전년실적" localSheetId="1">#REF!</definedName>
    <definedName name="전년실적">#REF!</definedName>
    <definedName name="전장su" localSheetId="0">#REF!</definedName>
    <definedName name="전장su" localSheetId="2">#REF!</definedName>
    <definedName name="전장su" localSheetId="1">#REF!</definedName>
    <definedName name="전장su">#REF!</definedName>
    <definedName name="절감현황">[0]!절감현황</definedName>
    <definedName name="정비" hidden="1">{#N/A,#N/A,FALSE,"인원";#N/A,#N/A,FALSE,"비용2";#N/A,#N/A,FALSE,"비용1";#N/A,#N/A,FALSE,"비용";#N/A,#N/A,FALSE,"보증2";#N/A,#N/A,FALSE,"보증1";#N/A,#N/A,FALSE,"보증";#N/A,#N/A,FALSE,"손익1";#N/A,#N/A,FALSE,"손익";#N/A,#N/A,FALSE,"부서별매출";#N/A,#N/A,FALSE,"매출"}</definedName>
    <definedName name="정비대수" localSheetId="0" hidden="1">{#N/A,#N/A,FALSE,"인원";#N/A,#N/A,FALSE,"비용2";#N/A,#N/A,FALSE,"비용1";#N/A,#N/A,FALSE,"비용";#N/A,#N/A,FALSE,"보증2";#N/A,#N/A,FALSE,"보증1";#N/A,#N/A,FALSE,"보증";#N/A,#N/A,FALSE,"손익1";#N/A,#N/A,FALSE,"손익";#N/A,#N/A,FALSE,"부서별매출";#N/A,#N/A,FALSE,"매출"}</definedName>
    <definedName name="정비대수" localSheetId="2" hidden="1">{#N/A,#N/A,FALSE,"인원";#N/A,#N/A,FALSE,"비용2";#N/A,#N/A,FALSE,"비용1";#N/A,#N/A,FALSE,"비용";#N/A,#N/A,FALSE,"보증2";#N/A,#N/A,FALSE,"보증1";#N/A,#N/A,FALSE,"보증";#N/A,#N/A,FALSE,"손익1";#N/A,#N/A,FALSE,"손익";#N/A,#N/A,FALSE,"부서별매출";#N/A,#N/A,FALSE,"매출"}</definedName>
    <definedName name="정비대수" localSheetId="1"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사" localSheetId="0">#REF!</definedName>
    <definedName name="조사" localSheetId="2">#REF!</definedName>
    <definedName name="조사" localSheetId="1">#REF!</definedName>
    <definedName name="조사">#REF!</definedName>
    <definedName name="종원" localSheetId="0">свод!종원</definedName>
    <definedName name="종원" localSheetId="2">'СВОД 2023 12 ой (2)'!종원</definedName>
    <definedName name="종원" localSheetId="1">'СВОД 2024 янв-декабр (упр)'!종원</definedName>
    <definedName name="종원">свод!종원</definedName>
    <definedName name="주">{1,2,3,4,5,6,7}</definedName>
    <definedName name="주요업무실적" localSheetId="0">#REF!</definedName>
    <definedName name="주요업무실적" localSheetId="2">#REF!</definedName>
    <definedName name="주요업무실적" localSheetId="1">#REF!</definedName>
    <definedName name="주요업무실적">#REF!</definedName>
    <definedName name="주차">{0;1;2;3;4;5;6}</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지그부하1" hidden="1">{#N/A,#N/A,TRUE,"일정"}</definedName>
    <definedName name="지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지울것"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직급" localSheetId="0">#REF!</definedName>
    <definedName name="직급" localSheetId="2">#REF!</definedName>
    <definedName name="직급" localSheetId="1">#REF!</definedName>
    <definedName name="직급">#REF!</definedName>
    <definedName name="직장" localSheetId="0">#REF!</definedName>
    <definedName name="직장" localSheetId="2">#REF!</definedName>
    <definedName name="직장" localSheetId="1">#REF!</definedName>
    <definedName name="직장">#REF!</definedName>
    <definedName name="직장0" localSheetId="0">#REF!</definedName>
    <definedName name="직장0" localSheetId="2">#REF!</definedName>
    <definedName name="직장0" localSheetId="1">#REF!</definedName>
    <definedName name="직장0">#REF!</definedName>
    <definedName name="직장1" localSheetId="0">#REF!</definedName>
    <definedName name="직장1" localSheetId="2">#REF!</definedName>
    <definedName name="직장1" localSheetId="1">#REF!</definedName>
    <definedName name="직장1">#REF!</definedName>
    <definedName name="직장10" localSheetId="0">#REF!</definedName>
    <definedName name="직장10" localSheetId="2">#REF!</definedName>
    <definedName name="직장10" localSheetId="1">#REF!</definedName>
    <definedName name="직장10">#REF!</definedName>
    <definedName name="직장11" localSheetId="0">#REF!</definedName>
    <definedName name="직장11" localSheetId="2">#REF!</definedName>
    <definedName name="직장11" localSheetId="1">#REF!</definedName>
    <definedName name="직장11">#REF!</definedName>
    <definedName name="직장12" localSheetId="0">#REF!</definedName>
    <definedName name="직장12" localSheetId="2">#REF!</definedName>
    <definedName name="직장12" localSheetId="1">#REF!</definedName>
    <definedName name="직장12">#REF!</definedName>
    <definedName name="직장2" localSheetId="0">#REF!</definedName>
    <definedName name="직장2" localSheetId="2">#REF!</definedName>
    <definedName name="직장2" localSheetId="1">#REF!</definedName>
    <definedName name="직장2">#REF!</definedName>
    <definedName name="직장3" localSheetId="0">#REF!</definedName>
    <definedName name="직장3" localSheetId="2">#REF!</definedName>
    <definedName name="직장3" localSheetId="1">#REF!</definedName>
    <definedName name="직장3">#REF!</definedName>
    <definedName name="직장4" localSheetId="0">#REF!</definedName>
    <definedName name="직장4" localSheetId="2">#REF!</definedName>
    <definedName name="직장4" localSheetId="1">#REF!</definedName>
    <definedName name="직장4">#REF!</definedName>
    <definedName name="직장5" localSheetId="0">#REF!</definedName>
    <definedName name="직장5" localSheetId="2">#REF!</definedName>
    <definedName name="직장5" localSheetId="1">#REF!</definedName>
    <definedName name="직장5">#REF!</definedName>
    <definedName name="직장6" localSheetId="0">#REF!</definedName>
    <definedName name="직장6" localSheetId="2">#REF!</definedName>
    <definedName name="직장6" localSheetId="1">#REF!</definedName>
    <definedName name="직장6">#REF!</definedName>
    <definedName name="직장7" localSheetId="0">#REF!</definedName>
    <definedName name="직장7" localSheetId="2">#REF!</definedName>
    <definedName name="직장7" localSheetId="1">#REF!</definedName>
    <definedName name="직장7">#REF!</definedName>
    <definedName name="직장8" localSheetId="0">#REF!</definedName>
    <definedName name="직장8" localSheetId="2">#REF!</definedName>
    <definedName name="직장8" localSheetId="1">#REF!</definedName>
    <definedName name="직장8">#REF!</definedName>
    <definedName name="직장9" localSheetId="0">#REF!</definedName>
    <definedName name="직장9" localSheetId="2">#REF!</definedName>
    <definedName name="직장9" localSheetId="1">#REF!</definedName>
    <definedName name="직장9">#REF!</definedName>
    <definedName name="직훈" localSheetId="0">#REF!</definedName>
    <definedName name="직훈" localSheetId="2">#REF!</definedName>
    <definedName name="직훈" localSheetId="1">#REF!</definedName>
    <definedName name="직훈">#REF!</definedName>
    <definedName name="직훈0" localSheetId="0">#REF!</definedName>
    <definedName name="직훈0" localSheetId="2">#REF!</definedName>
    <definedName name="직훈0" localSheetId="1">#REF!</definedName>
    <definedName name="직훈0">#REF!</definedName>
    <definedName name="직훈1" localSheetId="0">#REF!</definedName>
    <definedName name="직훈1" localSheetId="2">#REF!</definedName>
    <definedName name="직훈1" localSheetId="1">#REF!</definedName>
    <definedName name="직훈1">#REF!</definedName>
    <definedName name="직훈10" localSheetId="0">#REF!</definedName>
    <definedName name="직훈10" localSheetId="2">#REF!</definedName>
    <definedName name="직훈10" localSheetId="1">#REF!</definedName>
    <definedName name="직훈10">#REF!</definedName>
    <definedName name="직훈11" localSheetId="0">#REF!</definedName>
    <definedName name="직훈11" localSheetId="2">#REF!</definedName>
    <definedName name="직훈11" localSheetId="1">#REF!</definedName>
    <definedName name="직훈11">#REF!</definedName>
    <definedName name="직훈12" localSheetId="0">#REF!</definedName>
    <definedName name="직훈12" localSheetId="2">#REF!</definedName>
    <definedName name="직훈12" localSheetId="1">#REF!</definedName>
    <definedName name="직훈12">#REF!</definedName>
    <definedName name="직훈2" localSheetId="0">#REF!</definedName>
    <definedName name="직훈2" localSheetId="2">#REF!</definedName>
    <definedName name="직훈2" localSheetId="1">#REF!</definedName>
    <definedName name="직훈2">#REF!</definedName>
    <definedName name="직훈3" localSheetId="0">#REF!</definedName>
    <definedName name="직훈3" localSheetId="2">#REF!</definedName>
    <definedName name="직훈3" localSheetId="1">#REF!</definedName>
    <definedName name="직훈3">#REF!</definedName>
    <definedName name="직훈4" localSheetId="0">#REF!</definedName>
    <definedName name="직훈4" localSheetId="2">#REF!</definedName>
    <definedName name="직훈4" localSheetId="1">#REF!</definedName>
    <definedName name="직훈4">#REF!</definedName>
    <definedName name="직훈5" localSheetId="0">#REF!</definedName>
    <definedName name="직훈5" localSheetId="2">#REF!</definedName>
    <definedName name="직훈5" localSheetId="1">#REF!</definedName>
    <definedName name="직훈5">#REF!</definedName>
    <definedName name="직훈6" localSheetId="0">#REF!</definedName>
    <definedName name="직훈6" localSheetId="2">#REF!</definedName>
    <definedName name="직훈6" localSheetId="1">#REF!</definedName>
    <definedName name="직훈6">#REF!</definedName>
    <definedName name="직훈7" localSheetId="0">#REF!</definedName>
    <definedName name="직훈7" localSheetId="2">#REF!</definedName>
    <definedName name="직훈7" localSheetId="1">#REF!</definedName>
    <definedName name="직훈7">#REF!</definedName>
    <definedName name="직훈8" localSheetId="0">#REF!</definedName>
    <definedName name="직훈8" localSheetId="2">#REF!</definedName>
    <definedName name="직훈8" localSheetId="1">#REF!</definedName>
    <definedName name="직훈8">#REF!</definedName>
    <definedName name="직훈9" localSheetId="0">#REF!</definedName>
    <definedName name="직훈9" localSheetId="2">#REF!</definedName>
    <definedName name="직훈9" localSheetId="1">#REF!</definedName>
    <definedName name="직훈9">#REF!</definedName>
    <definedName name="진도" hidden="1">{#N/A,#N/A,FALSE,"인원";#N/A,#N/A,FALSE,"비용2";#N/A,#N/A,FALSE,"비용1";#N/A,#N/A,FALSE,"비용";#N/A,#N/A,FALSE,"보증2";#N/A,#N/A,FALSE,"보증1";#N/A,#N/A,FALSE,"보증";#N/A,#N/A,FALSE,"손익1";#N/A,#N/A,FALSE,"손익";#N/A,#N/A,FALSE,"부서별매출";#N/A,#N/A,FALSE,"매출"}</definedName>
    <definedName name="차" localSheetId="0">#REF!</definedName>
    <definedName name="차" localSheetId="2">#REF!</definedName>
    <definedName name="차" localSheetId="1">#REF!</definedName>
    <definedName name="차">#REF!</definedName>
    <definedName name="차장" localSheetId="0">#REF!</definedName>
    <definedName name="차장" localSheetId="2">#REF!</definedName>
    <definedName name="차장" localSheetId="1">#REF!</definedName>
    <definedName name="차장">#REF!</definedName>
    <definedName name="차장1" localSheetId="0">#REF!</definedName>
    <definedName name="차장1" localSheetId="2">#REF!</definedName>
    <definedName name="차장1" localSheetId="1">#REF!</definedName>
    <definedName name="차장1">#REF!</definedName>
    <definedName name="차장10" localSheetId="0">#REF!</definedName>
    <definedName name="차장10" localSheetId="2">#REF!</definedName>
    <definedName name="차장10" localSheetId="1">#REF!</definedName>
    <definedName name="차장10">#REF!</definedName>
    <definedName name="차장11" localSheetId="0">#REF!</definedName>
    <definedName name="차장11" localSheetId="2">#REF!</definedName>
    <definedName name="차장11" localSheetId="1">#REF!</definedName>
    <definedName name="차장11">#REF!</definedName>
    <definedName name="차장12" localSheetId="0">#REF!</definedName>
    <definedName name="차장12" localSheetId="2">#REF!</definedName>
    <definedName name="차장12" localSheetId="1">#REF!</definedName>
    <definedName name="차장12">#REF!</definedName>
    <definedName name="차장2" localSheetId="0">#REF!</definedName>
    <definedName name="차장2" localSheetId="2">#REF!</definedName>
    <definedName name="차장2" localSheetId="1">#REF!</definedName>
    <definedName name="차장2">#REF!</definedName>
    <definedName name="차장3" localSheetId="0">#REF!</definedName>
    <definedName name="차장3" localSheetId="2">#REF!</definedName>
    <definedName name="차장3" localSheetId="1">#REF!</definedName>
    <definedName name="차장3">#REF!</definedName>
    <definedName name="차장4" localSheetId="0">#REF!</definedName>
    <definedName name="차장4" localSheetId="2">#REF!</definedName>
    <definedName name="차장4" localSheetId="1">#REF!</definedName>
    <definedName name="차장4">#REF!</definedName>
    <definedName name="차장5" localSheetId="0">#REF!</definedName>
    <definedName name="차장5" localSheetId="2">#REF!</definedName>
    <definedName name="차장5" localSheetId="1">#REF!</definedName>
    <definedName name="차장5">#REF!</definedName>
    <definedName name="차장6" localSheetId="0">#REF!</definedName>
    <definedName name="차장6" localSheetId="2">#REF!</definedName>
    <definedName name="차장6" localSheetId="1">#REF!</definedName>
    <definedName name="차장6">#REF!</definedName>
    <definedName name="차장7" localSheetId="0">#REF!</definedName>
    <definedName name="차장7" localSheetId="2">#REF!</definedName>
    <definedName name="차장7" localSheetId="1">#REF!</definedName>
    <definedName name="차장7">#REF!</definedName>
    <definedName name="차장8" localSheetId="0">#REF!</definedName>
    <definedName name="차장8" localSheetId="2">#REF!</definedName>
    <definedName name="차장8" localSheetId="1">#REF!</definedName>
    <definedName name="차장8">#REF!</definedName>
    <definedName name="차장9" localSheetId="0">#REF!</definedName>
    <definedName name="차장9" localSheetId="2">#REF!</definedName>
    <definedName name="차장9" localSheetId="1">#REF!</definedName>
    <definedName name="차장9">#REF!</definedName>
    <definedName name="차종" localSheetId="0">#REF!</definedName>
    <definedName name="차종" localSheetId="2">#REF!</definedName>
    <definedName name="차종" localSheetId="1">#REF!</definedName>
    <definedName name="차종">#REF!</definedName>
    <definedName name="차종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localSheetId="0" hidden="1">{#N/A,#N/A,TRUE,"일정"}</definedName>
    <definedName name="차차" localSheetId="2" hidden="1">{#N/A,#N/A,TRUE,"일정"}</definedName>
    <definedName name="차차" localSheetId="1" hidden="1">{#N/A,#N/A,TRUE,"일정"}</definedName>
    <definedName name="차차" hidden="1">{#N/A,#N/A,TRUE,"일정"}</definedName>
    <definedName name="차체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체2" localSheetId="0">#REF!</definedName>
    <definedName name="차체2" localSheetId="2">#REF!</definedName>
    <definedName name="차체2" localSheetId="1">#REF!</definedName>
    <definedName name="차체2">#REF!</definedName>
    <definedName name="차체5JP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첨부0" localSheetId="0">#REF!</definedName>
    <definedName name="첨부0" localSheetId="2">#REF!</definedName>
    <definedName name="첨부0" localSheetId="1">#REF!</definedName>
    <definedName name="첨부0">#REF!</definedName>
    <definedName name="첨부1" localSheetId="0">#REF!</definedName>
    <definedName name="첨부1" localSheetId="2">#REF!</definedName>
    <definedName name="첨부1" localSheetId="1">#REF!</definedName>
    <definedName name="첨부1">#REF!</definedName>
    <definedName name="첨부2" localSheetId="0">#REF!</definedName>
    <definedName name="첨부2" localSheetId="2">#REF!</definedName>
    <definedName name="첨부2" localSheetId="1">#REF!</definedName>
    <definedName name="첨부2">#REF!</definedName>
    <definedName name="첨첨11" localSheetId="0">#REF!</definedName>
    <definedName name="첨첨11" localSheetId="2">#REF!</definedName>
    <definedName name="첨첨11" localSheetId="1">#REF!</definedName>
    <definedName name="첨첨11">#REF!</definedName>
    <definedName name="초ㅐ" localSheetId="0" hidden="1">{"'Monthly 1997'!$A$3:$S$89"}</definedName>
    <definedName name="초ㅐ" localSheetId="2" hidden="1">{"'Monthly 1997'!$A$3:$S$89"}</definedName>
    <definedName name="초ㅐ" localSheetId="1" hidden="1">{"'Monthly 1997'!$A$3:$S$89"}</definedName>
    <definedName name="초ㅐ" hidden="1">{"'Monthly 1997'!$A$3:$S$89"}</definedName>
    <definedName name="촉탁" localSheetId="0">#REF!</definedName>
    <definedName name="촉탁" localSheetId="2">#REF!</definedName>
    <definedName name="촉탁" localSheetId="1">#REF!</definedName>
    <definedName name="촉탁">#REF!</definedName>
    <definedName name="촉탁1" localSheetId="0">#REF!</definedName>
    <definedName name="촉탁1" localSheetId="2">#REF!</definedName>
    <definedName name="촉탁1" localSheetId="1">#REF!</definedName>
    <definedName name="촉탁1">#REF!</definedName>
    <definedName name="촉탁10" localSheetId="0">#REF!</definedName>
    <definedName name="촉탁10" localSheetId="2">#REF!</definedName>
    <definedName name="촉탁10" localSheetId="1">#REF!</definedName>
    <definedName name="촉탁10">#REF!</definedName>
    <definedName name="촉탁11" localSheetId="0">#REF!</definedName>
    <definedName name="촉탁11" localSheetId="2">#REF!</definedName>
    <definedName name="촉탁11" localSheetId="1">#REF!</definedName>
    <definedName name="촉탁11">#REF!</definedName>
    <definedName name="촉탁12" localSheetId="0">#REF!</definedName>
    <definedName name="촉탁12" localSheetId="2">#REF!</definedName>
    <definedName name="촉탁12" localSheetId="1">#REF!</definedName>
    <definedName name="촉탁12">#REF!</definedName>
    <definedName name="촉탁2" localSheetId="0">#REF!</definedName>
    <definedName name="촉탁2" localSheetId="2">#REF!</definedName>
    <definedName name="촉탁2" localSheetId="1">#REF!</definedName>
    <definedName name="촉탁2">#REF!</definedName>
    <definedName name="촉탁3" localSheetId="0">#REF!</definedName>
    <definedName name="촉탁3" localSheetId="2">#REF!</definedName>
    <definedName name="촉탁3" localSheetId="1">#REF!</definedName>
    <definedName name="촉탁3">#REF!</definedName>
    <definedName name="촉탁4" localSheetId="0">#REF!</definedName>
    <definedName name="촉탁4" localSheetId="2">#REF!</definedName>
    <definedName name="촉탁4" localSheetId="1">#REF!</definedName>
    <definedName name="촉탁4">#REF!</definedName>
    <definedName name="촉탁5" localSheetId="0">#REF!</definedName>
    <definedName name="촉탁5" localSheetId="2">#REF!</definedName>
    <definedName name="촉탁5" localSheetId="1">#REF!</definedName>
    <definedName name="촉탁5">#REF!</definedName>
    <definedName name="촉탁6" localSheetId="0">#REF!</definedName>
    <definedName name="촉탁6" localSheetId="2">#REF!</definedName>
    <definedName name="촉탁6" localSheetId="1">#REF!</definedName>
    <definedName name="촉탁6">#REF!</definedName>
    <definedName name="촉탁7" localSheetId="0">#REF!</definedName>
    <definedName name="촉탁7" localSheetId="2">#REF!</definedName>
    <definedName name="촉탁7" localSheetId="1">#REF!</definedName>
    <definedName name="촉탁7">#REF!</definedName>
    <definedName name="촉탁8" localSheetId="0">#REF!</definedName>
    <definedName name="촉탁8" localSheetId="2">#REF!</definedName>
    <definedName name="촉탁8" localSheetId="1">#REF!</definedName>
    <definedName name="촉탁8">#REF!</definedName>
    <definedName name="촉탁9" localSheetId="0">#REF!</definedName>
    <definedName name="촉탁9" localSheetId="2">#REF!</definedName>
    <definedName name="촉탁9" localSheetId="1">#REF!</definedName>
    <definedName name="촉탁9">#REF!</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ㅋㅋㅋ">[0]!ㅋㅋㅋ</definedName>
    <definedName name="ㅋㅌㅋ">[0]!ㅋㅌㅋ</definedName>
    <definedName name="ㅋ후ㅊ" localSheetId="0">#REF!</definedName>
    <definedName name="ㅋ후ㅊ" localSheetId="2">#REF!</definedName>
    <definedName name="ㅋ후ㅊ" localSheetId="1">#REF!</definedName>
    <definedName name="ㅋ후ㅊ">#REF!</definedName>
    <definedName name="커버" localSheetId="0">[0]!_a1Z,[0]!_a2Z</definedName>
    <definedName name="커버" localSheetId="2">[0]!_a1Z,[0]!_a2Z</definedName>
    <definedName name="커버" localSheetId="1">[0]!_a1Z,[0]!_a2Z</definedName>
    <definedName name="커버">[0]!_a1Z,[0]!_a2Z</definedName>
    <definedName name="코" localSheetId="0">#REF!</definedName>
    <definedName name="코" localSheetId="2">#REF!</definedName>
    <definedName name="코" localSheetId="1">#REF!</definedName>
    <definedName name="코">#REF!</definedName>
    <definedName name="콩코드" localSheetId="0">#REF!</definedName>
    <definedName name="콩코드" localSheetId="2">#REF!</definedName>
    <definedName name="콩코드" localSheetId="1">#REF!</definedName>
    <definedName name="콩코드">#REF!</definedName>
    <definedName name="쿨링" localSheetId="0">#REF!</definedName>
    <definedName name="쿨링" localSheetId="2">#REF!</definedName>
    <definedName name="쿨링" localSheetId="1">#REF!</definedName>
    <definedName name="쿨링">#REF!</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택시" localSheetId="0">#REF!</definedName>
    <definedName name="택시" localSheetId="2">#REF!</definedName>
    <definedName name="택시" localSheetId="1">#REF!</definedName>
    <definedName name="택시">#REF!</definedName>
    <definedName name="템플리트모듈1" localSheetId="0">[0]!BlankMacro1</definedName>
    <definedName name="템플리트모듈1" localSheetId="2">[0]!BlankMacro1</definedName>
    <definedName name="템플리트모듈1" localSheetId="1">[0]!BlankMacro1</definedName>
    <definedName name="템플리트모듈1">[0]!BlankMacro1</definedName>
    <definedName name="템플리트모듈2" localSheetId="0">[0]!BlankMacro1</definedName>
    <definedName name="템플리트모듈2" localSheetId="2">[0]!BlankMacro1</definedName>
    <definedName name="템플리트모듈2" localSheetId="1">[0]!BlankMacro1</definedName>
    <definedName name="템플리트모듈2">[0]!BlankMacro1</definedName>
    <definedName name="템플리트모듈3" localSheetId="0">[0]!BlankMacro1</definedName>
    <definedName name="템플리트모듈3" localSheetId="2">[0]!BlankMacro1</definedName>
    <definedName name="템플리트모듈3" localSheetId="1">[0]!BlankMacro1</definedName>
    <definedName name="템플리트모듈3">[0]!BlankMacro1</definedName>
    <definedName name="템플리트모듈4" localSheetId="0">[0]!BlankMacro1</definedName>
    <definedName name="템플리트모듈4" localSheetId="2">[0]!BlankMacro1</definedName>
    <definedName name="템플리트모듈4" localSheetId="1">[0]!BlankMacro1</definedName>
    <definedName name="템플리트모듈4">[0]!BlankMacro1</definedName>
    <definedName name="템플리트모듈5" localSheetId="0">[0]!BlankMacro1</definedName>
    <definedName name="템플리트모듈5" localSheetId="2">[0]!BlankMacro1</definedName>
    <definedName name="템플리트모듈5" localSheetId="1">[0]!BlankMacro1</definedName>
    <definedName name="템플리트모듈5">[0]!BlankMacro1</definedName>
    <definedName name="템플리트모듈6" localSheetId="0">[0]!BlankMacro1</definedName>
    <definedName name="템플리트모듈6" localSheetId="2">[0]!BlankMacro1</definedName>
    <definedName name="템플리트모듈6" localSheetId="1">[0]!BlankMacro1</definedName>
    <definedName name="템플리트모듈6">[0]!BlankMacro1</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비" localSheetId="0">#REF!</definedName>
    <definedName name="투자비" localSheetId="2">#REF!</definedName>
    <definedName name="투자비" localSheetId="1">#REF!</definedName>
    <definedName name="투자비">#REF!</definedName>
    <definedName name="투자사업" hidden="1">{#N/A,#N/A,TRUE,"일정"}</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특채대기" localSheetId="0">#REF!</definedName>
    <definedName name="특채대기" localSheetId="2">#REF!</definedName>
    <definedName name="특채대기" localSheetId="1">#REF!</definedName>
    <definedName name="특채대기">#REF!</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hidden="1">{#N/A,#N/A,FALSE,"인원";#N/A,#N/A,FALSE,"비용2";#N/A,#N/A,FALSE,"비용1";#N/A,#N/A,FALSE,"비용";#N/A,#N/A,FALSE,"보증2";#N/A,#N/A,FALSE,"보증1";#N/A,#N/A,FALSE,"보증";#N/A,#N/A,FALSE,"손익1";#N/A,#N/A,FALSE,"손익";#N/A,#N/A,FALSE,"부서별매출";#N/A,#N/A,FALSE,"매출"}</definedName>
    <definedName name="ㅍㅌ츄" localSheetId="0">#REF!</definedName>
    <definedName name="ㅍㅌ츄" localSheetId="2">#REF!</definedName>
    <definedName name="ㅍㅌ츄" localSheetId="1">#REF!</definedName>
    <definedName name="ㅍㅌ츄">#REF!</definedName>
    <definedName name="파견입자" localSheetId="0">#REF!</definedName>
    <definedName name="파견입자" localSheetId="2">#REF!</definedName>
    <definedName name="파견입자" localSheetId="1">#REF!</definedName>
    <definedName name="파견입자">#REF!</definedName>
    <definedName name="판매보증" localSheetId="0"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1"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펜다" hidden="1">{#N/A,#N/A,TRUE,"일정"}</definedName>
    <definedName name="평가대상" localSheetId="0">#REF!</definedName>
    <definedName name="평가대상" localSheetId="2">#REF!</definedName>
    <definedName name="평가대상" localSheetId="1">#REF!</definedName>
    <definedName name="평가대상">#REF!</definedName>
    <definedName name="포장" localSheetId="0">#REF!</definedName>
    <definedName name="포장" localSheetId="2">#REF!</definedName>
    <definedName name="포장" localSheetId="1">#REF!</definedName>
    <definedName name="포장">#REF!</definedName>
    <definedName name="포장재" localSheetId="0">#REF!</definedName>
    <definedName name="포장재" localSheetId="2">#REF!</definedName>
    <definedName name="포장재" localSheetId="1">#REF!</definedName>
    <definedName name="포장재">#REF!</definedName>
    <definedName name="포ㅎ" localSheetId="0">#REF!</definedName>
    <definedName name="포ㅎ" localSheetId="2">#REF!</definedName>
    <definedName name="포ㅎ" localSheetId="1">#REF!</definedName>
    <definedName name="포ㅎ">#REF!</definedName>
    <definedName name="푸">[0]!푸</definedName>
    <definedName name="품목" localSheetId="0">#REF!</definedName>
    <definedName name="품목" localSheetId="2">#REF!</definedName>
    <definedName name="품목" localSheetId="1">#REF!</definedName>
    <definedName name="품목">#REF!</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ㅎㅎ" localSheetId="0">#REF!</definedName>
    <definedName name="ㅎㅎ" localSheetId="2">#REF!</definedName>
    <definedName name="ㅎㅎ" localSheetId="1">#REF!</definedName>
    <definedName name="ㅎㅎ">#REF!</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혀ㅑㅐ" localSheetId="0">#REF!</definedName>
    <definedName name="혀ㅑㅐ" localSheetId="2">#REF!</definedName>
    <definedName name="혀ㅑㅐ" localSheetId="1">#REF!</definedName>
    <definedName name="혀ㅑㅐ">#REF!</definedName>
    <definedName name="협조전" localSheetId="0">#REF!</definedName>
    <definedName name="협조전" localSheetId="2">#REF!</definedName>
    <definedName name="협조전" localSheetId="1">#REF!</definedName>
    <definedName name="협조전">#REF!</definedName>
    <definedName name="호">[0]!호</definedName>
    <definedName name="호호" localSheetId="0">#REF!</definedName>
    <definedName name="호호" localSheetId="2">#REF!</definedName>
    <definedName name="호호" localSheetId="1">#REF!</definedName>
    <definedName name="호호">#REF!</definedName>
    <definedName name="혼ㄱㅇ" localSheetId="0">#REF!</definedName>
    <definedName name="혼ㄱㅇ" localSheetId="2">#REF!</definedName>
    <definedName name="혼ㄱㅇ" localSheetId="1">#REF!</definedName>
    <definedName name="혼ㄱㅇ">#REF!</definedName>
    <definedName name="화" localSheetId="0">#REF!</definedName>
    <definedName name="화" localSheetId="2">#REF!</definedName>
    <definedName name="화" localSheetId="1">#REF!</definedName>
    <definedName name="화">#REF!</definedName>
    <definedName name="확인" hidden="1">{#N/A,#N/A,FALSE,"인원";#N/A,#N/A,FALSE,"비용2";#N/A,#N/A,FALSE,"비용1";#N/A,#N/A,FALSE,"비용";#N/A,#N/A,FALSE,"보증2";#N/A,#N/A,FALSE,"보증1";#N/A,#N/A,FALSE,"보증";#N/A,#N/A,FALSE,"손익1";#N/A,#N/A,FALSE,"손익";#N/A,#N/A,FALSE,"부서별매출";#N/A,#N/A,FALSE,"매출"}</definedName>
    <definedName name="확정하여_보고할것." localSheetId="0">#REF!</definedName>
    <definedName name="확정하여_보고할것." localSheetId="2">#REF!</definedName>
    <definedName name="확정하여_보고할것." localSheetId="1">#REF!</definedName>
    <definedName name="확정하여_보고할것.">#REF!</definedName>
    <definedName name="환경시험" localSheetId="0">#REF!</definedName>
    <definedName name="환경시험" localSheetId="2">#REF!</definedName>
    <definedName name="환경시험" localSheetId="1">#REF!</definedName>
    <definedName name="환경시험">#REF!</definedName>
    <definedName name="활동이력" localSheetId="0">#REF!</definedName>
    <definedName name="활동이력" localSheetId="2">#REF!</definedName>
    <definedName name="활동이력" localSheetId="1">#REF!</definedName>
    <definedName name="활동이력">#REF!</definedName>
    <definedName name="회의자료" localSheetId="0">#REF!</definedName>
    <definedName name="회의자료" localSheetId="2">#REF!</definedName>
    <definedName name="회의자료" localSheetId="1">#REF!</definedName>
    <definedName name="회의자료">#REF!</definedName>
    <definedName name="효율2" hidden="1">{#N/A,#N/A,FALSE,"인원";#N/A,#N/A,FALSE,"비용2";#N/A,#N/A,FALSE,"비용1";#N/A,#N/A,FALSE,"비용";#N/A,#N/A,FALSE,"보증2";#N/A,#N/A,FALSE,"보증1";#N/A,#N/A,FALSE,"보증";#N/A,#N/A,FALSE,"손익1";#N/A,#N/A,FALSE,"손익";#N/A,#N/A,FALSE,"부서별매출";#N/A,#N/A,FALSE,"매출"}</definedName>
    <definedName name="흵____R3_t" localSheetId="0">#REF!</definedName>
    <definedName name="흵____R3_t" localSheetId="2">#REF!</definedName>
    <definedName name="흵____R3_t" localSheetId="1">#REF!</definedName>
    <definedName name="흵____R3_t">#REF!</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ㅐㅐ" localSheetId="0">#REF!</definedName>
    <definedName name="ㅏㅐㅐ" localSheetId="2">#REF!</definedName>
    <definedName name="ㅏㅐㅐ" localSheetId="1">#REF!</definedName>
    <definedName name="ㅏㅐㅐ">#REF!</definedName>
    <definedName name="ㅏㅐㅐPri" localSheetId="0">#REF!</definedName>
    <definedName name="ㅏㅐㅐPri" localSheetId="2">#REF!</definedName>
    <definedName name="ㅏㅐㅐPri" localSheetId="1">#REF!</definedName>
    <definedName name="ㅏㅐㅐPri">#REF!</definedName>
    <definedName name="ㅏㅣㅜㅏㅣ" localSheetId="0">#REF!</definedName>
    <definedName name="ㅏㅣㅜㅏㅣ" localSheetId="2">#REF!</definedName>
    <definedName name="ㅏㅣㅜㅏㅣ" localSheetId="1">#REF!</definedName>
    <definedName name="ㅏㅣㅜㅏㅣ">#REF!</definedName>
    <definedName name="ㅐ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hidden="1">{#N/A,#N/A,TRUE,"일정"}</definedName>
    <definedName name="ㅓㅓ" localSheetId="0">#REF!</definedName>
    <definedName name="ㅓㅓ" localSheetId="2">#REF!</definedName>
    <definedName name="ㅓㅓ" localSheetId="1">#REF!</definedName>
    <definedName name="ㅓㅓ">#REF!</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 localSheetId="0">#REF!</definedName>
    <definedName name="ㅓㅗ" localSheetId="2">#REF!</definedName>
    <definedName name="ㅓㅗ" localSheetId="1">#REF!</definedName>
    <definedName name="ㅓㅗ">#REF!</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하" localSheetId="0">#REF!</definedName>
    <definedName name="ㅓㅗ하" localSheetId="2">#REF!</definedName>
    <definedName name="ㅓㅗ하" localSheetId="1">#REF!</definedName>
    <definedName name="ㅓㅗ하">#REF!</definedName>
    <definedName name="ㅓㅘ" localSheetId="0">#REF!</definedName>
    <definedName name="ㅓㅘ" localSheetId="2">#REF!</definedName>
    <definedName name="ㅓㅘ" localSheetId="1">#REF!</definedName>
    <definedName name="ㅓㅘ">#REF!</definedName>
    <definedName name="ㅓㅚ" localSheetId="0">#REF!</definedName>
    <definedName name="ㅓㅚ" localSheetId="2">#REF!</definedName>
    <definedName name="ㅓㅚ" localSheetId="1">#REF!</definedName>
    <definedName name="ㅓㅚ">#REF!</definedName>
    <definedName name="ㅕㅑㅐㅔ" localSheetId="0">#REF!</definedName>
    <definedName name="ㅕㅑㅐㅔ" localSheetId="2">#REF!</definedName>
    <definedName name="ㅕㅑㅐㅔ" localSheetId="1">#REF!</definedName>
    <definedName name="ㅕㅑㅐㅔ">#REF!</definedName>
    <definedName name="ㅕㅕ" localSheetId="0">#REF!</definedName>
    <definedName name="ㅕㅕ" localSheetId="2">#REF!</definedName>
    <definedName name="ㅕㅕ" localSheetId="1">#REF!</definedName>
    <definedName name="ㅕㅕ">#REF!</definedName>
    <definedName name="ㅗ" localSheetId="0">#REF!</definedName>
    <definedName name="ㅗ" localSheetId="2">#REF!</definedName>
    <definedName name="ㅗ" localSheetId="1">#REF!</definedName>
    <definedName name="ㅗ">#REF!</definedName>
    <definedName name="ㅗㄱㄴㅇㅁ" hidden="1">{#N/A,#N/A,TRUE,"일정"}</definedName>
    <definedName name="ㅗㅎ" localSheetId="0">#REF!</definedName>
    <definedName name="ㅗㅎ" localSheetId="2">#REF!</definedName>
    <definedName name="ㅗㅎ" localSheetId="1">#REF!</definedName>
    <definedName name="ㅗㅎ">#REF!</definedName>
    <definedName name="ㅗㅎ러" localSheetId="0">#REF!</definedName>
    <definedName name="ㅗㅎ러" localSheetId="2">#REF!</definedName>
    <definedName name="ㅗㅎ러" localSheetId="1">#REF!</definedName>
    <definedName name="ㅗㅎ러">#REF!</definedName>
    <definedName name="ㅗ헐" localSheetId="0">#REF!</definedName>
    <definedName name="ㅗ헐" localSheetId="2">#REF!</definedName>
    <definedName name="ㅗ헐" localSheetId="1">#REF!</definedName>
    <definedName name="ㅗ헐">#REF!</definedName>
    <definedName name="ㅗㅓ" localSheetId="0">#REF!</definedName>
    <definedName name="ㅗㅓ" localSheetId="2">#REF!</definedName>
    <definedName name="ㅗㅓ" localSheetId="1">#REF!</definedName>
    <definedName name="ㅗㅓ">#REF!</definedName>
    <definedName name="ㅗㅗㅗ" localSheetId="0">#REF!</definedName>
    <definedName name="ㅗㅗㅗ" localSheetId="2">#REF!</definedName>
    <definedName name="ㅗㅗㅗ" localSheetId="1">#REF!</definedName>
    <definedName name="ㅗㅗㅗ">#REF!</definedName>
    <definedName name="ㅗㅗㅗㅗㅗㅗㅗㅗㅗㅗ" hidden="1">{#N/A,#N/A,TRUE,"일정"}</definedName>
    <definedName name="ㅘㅣ" localSheetId="0">#REF!</definedName>
    <definedName name="ㅘㅣ" localSheetId="2">#REF!</definedName>
    <definedName name="ㅘㅣ" localSheetId="1">#REF!</definedName>
    <definedName name="ㅘㅣ">#REF!</definedName>
    <definedName name="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hidden="1">{#N/A,#N/A,TRUE,"일정"}</definedName>
    <definedName name="ㅛㅅ" localSheetId="0">#REF!</definedName>
    <definedName name="ㅛㅅ" localSheetId="2">#REF!</definedName>
    <definedName name="ㅛㅅ" localSheetId="1">#REF!</definedName>
    <definedName name="ㅛㅅ">#REF!</definedName>
    <definedName name="ㅛㅑㅐ" localSheetId="0">#REF!</definedName>
    <definedName name="ㅛㅑㅐ" localSheetId="2">#REF!</definedName>
    <definedName name="ㅛㅑㅐ" localSheetId="1">#REF!</definedName>
    <definedName name="ㅛㅑㅐ">#REF!</definedName>
    <definedName name="ㅛㅕ" localSheetId="0">#REF!</definedName>
    <definedName name="ㅛㅕ" localSheetId="2">#REF!</definedName>
    <definedName name="ㅛㅕ" localSheetId="1">#REF!</definedName>
    <definedName name="ㅛㅕ">#REF!</definedName>
    <definedName name="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ㅛㅛㅛ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ㅛㅅㄱ누ㅛㅅㄱ누ㅛㅅㄴ구ㅛㅅㄱㄴ" hidden="1">{#N/A,#N/A,TRUE,"일정"}</definedName>
    <definedName name="ㅜㅠㅍ" localSheetId="0">#REF!</definedName>
    <definedName name="ㅜㅠㅍ" localSheetId="2">#REF!</definedName>
    <definedName name="ㅜㅠㅍ" localSheetId="1">#REF!</definedName>
    <definedName name="ㅜㅠㅍ">#REF!</definedName>
    <definedName name="ㅠㅠ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ㅡㅜㄹ" localSheetId="0">#REF!</definedName>
    <definedName name="ㅡㅜㄹ" localSheetId="2">#REF!</definedName>
    <definedName name="ㅡㅜㄹ" localSheetId="1">#REF!</definedName>
    <definedName name="ㅡㅜㄹ">#REF!</definedName>
    <definedName name="ㅣ" localSheetId="0">#REF!</definedName>
    <definedName name="ㅣ" localSheetId="2">#REF!</definedName>
    <definedName name="ㅣ" localSheetId="1">#REF!</definedName>
    <definedName name="ㅣ">#REF!</definedName>
    <definedName name="ㅣ호" localSheetId="0">#REF!</definedName>
    <definedName name="ㅣ호" localSheetId="2">#REF!</definedName>
    <definedName name="ㅣ호" localSheetId="1">#REF!</definedName>
    <definedName name="ㅣ호">#REF!</definedName>
    <definedName name="小" localSheetId="0">#REF!</definedName>
    <definedName name="小" localSheetId="2">#REF!</definedName>
    <definedName name="小" localSheetId="1">#REF!</definedName>
    <definedName name="小">#REF!</definedName>
  </definedNames>
  <calcPr calcId="191029"/>
</workbook>
</file>

<file path=xl/calcChain.xml><?xml version="1.0" encoding="utf-8"?>
<calcChain xmlns="http://schemas.openxmlformats.org/spreadsheetml/2006/main">
  <c r="F13" i="38" l="1"/>
  <c r="F12" i="38"/>
  <c r="F9" i="38"/>
  <c r="F8" i="38"/>
  <c r="F7" i="38"/>
  <c r="F6" i="38"/>
  <c r="F5" i="38"/>
  <c r="O17" i="22" l="1"/>
  <c r="BA140" i="11"/>
  <c r="AZ140" i="11"/>
  <c r="AC140" i="11"/>
  <c r="AZ139" i="11"/>
  <c r="AC139" i="11"/>
  <c r="CI139" i="11" s="1"/>
  <c r="Z139" i="11"/>
  <c r="AA139" i="11" s="1"/>
  <c r="BA138" i="11"/>
  <c r="AZ138" i="11"/>
  <c r="AM138" i="11"/>
  <c r="AM128" i="11" s="1"/>
  <c r="AM9" i="11" s="1"/>
  <c r="AM6" i="11" s="1"/>
  <c r="D138" i="11"/>
  <c r="D128" i="11" s="1"/>
  <c r="BA137" i="11"/>
  <c r="AZ137" i="11"/>
  <c r="AQ137" i="11"/>
  <c r="BA136" i="11"/>
  <c r="AZ136" i="11"/>
  <c r="AQ136" i="11"/>
  <c r="BA135" i="11"/>
  <c r="AZ135" i="11"/>
  <c r="AQ135" i="11"/>
  <c r="BA134" i="11"/>
  <c r="AZ134" i="11"/>
  <c r="AQ134" i="11"/>
  <c r="BA133" i="11"/>
  <c r="AZ133" i="11"/>
  <c r="AQ133" i="11"/>
  <c r="BA132" i="11"/>
  <c r="AZ132" i="11"/>
  <c r="AQ132" i="11"/>
  <c r="BA131" i="11"/>
  <c r="AZ131" i="11"/>
  <c r="AQ131" i="11"/>
  <c r="BA130" i="11"/>
  <c r="AZ130" i="11"/>
  <c r="BA129" i="11"/>
  <c r="AZ129" i="11"/>
  <c r="AU129" i="11"/>
  <c r="AU128" i="11" s="1"/>
  <c r="AU9" i="11" s="1"/>
  <c r="AU6" i="11" s="1"/>
  <c r="AQ129" i="11"/>
  <c r="AS128" i="11"/>
  <c r="AS9" i="11" s="1"/>
  <c r="AS6" i="11" s="1"/>
  <c r="AJ128" i="11"/>
  <c r="AJ9" i="11" s="1"/>
  <c r="AJ6" i="11" s="1"/>
  <c r="AH128" i="11"/>
  <c r="AH9" i="11" s="1"/>
  <c r="AH6" i="11" s="1"/>
  <c r="AF128" i="11"/>
  <c r="AD128" i="11"/>
  <c r="CH128" i="11" s="1"/>
  <c r="Z128" i="11"/>
  <c r="Z9" i="11" s="1"/>
  <c r="V128" i="11"/>
  <c r="W128" i="11" s="1"/>
  <c r="AZ128" i="11" s="1"/>
  <c r="S128" i="11"/>
  <c r="S9" i="11" s="1"/>
  <c r="S6" i="11" s="1"/>
  <c r="O128" i="11"/>
  <c r="L128" i="11"/>
  <c r="L9" i="11" s="1"/>
  <c r="L6" i="11" s="1"/>
  <c r="J128" i="11"/>
  <c r="AV127" i="11"/>
  <c r="AR127" i="11"/>
  <c r="AN127" i="11"/>
  <c r="AI127" i="11"/>
  <c r="AK127" i="11" s="1"/>
  <c r="AG127" i="11"/>
  <c r="AD127" i="11"/>
  <c r="AA127" i="11"/>
  <c r="W127" i="11"/>
  <c r="T127" i="11"/>
  <c r="S127" i="11"/>
  <c r="AV126" i="11"/>
  <c r="AR126" i="11"/>
  <c r="AN126" i="11"/>
  <c r="AI126" i="11"/>
  <c r="AG126" i="11"/>
  <c r="AD126" i="11"/>
  <c r="AA126" i="11"/>
  <c r="W126" i="11"/>
  <c r="T126" i="11"/>
  <c r="S126" i="11"/>
  <c r="P126" i="11"/>
  <c r="M126" i="11"/>
  <c r="CG125" i="11"/>
  <c r="BA125" i="11"/>
  <c r="AZ125" i="11"/>
  <c r="Q125" i="11"/>
  <c r="AV124" i="11"/>
  <c r="AR124" i="11"/>
  <c r="AN124" i="11"/>
  <c r="AK124" i="11"/>
  <c r="AG124" i="11"/>
  <c r="AD124" i="11"/>
  <c r="AA124" i="11"/>
  <c r="W124" i="11"/>
  <c r="T124" i="11"/>
  <c r="S124" i="11"/>
  <c r="P124" i="11"/>
  <c r="M124" i="11"/>
  <c r="AV123" i="11"/>
  <c r="AR123" i="11"/>
  <c r="AN123" i="11"/>
  <c r="AK123" i="11"/>
  <c r="AG123" i="11"/>
  <c r="AD123" i="11"/>
  <c r="AA123" i="11"/>
  <c r="W123" i="11"/>
  <c r="AZ123" i="11" s="1"/>
  <c r="S123" i="11"/>
  <c r="P123" i="11"/>
  <c r="M123" i="11"/>
  <c r="AV122" i="11"/>
  <c r="AR122" i="11"/>
  <c r="AN122" i="11"/>
  <c r="AK122" i="11"/>
  <c r="AG122" i="11"/>
  <c r="AD122" i="11"/>
  <c r="AA122" i="11"/>
  <c r="W122" i="11"/>
  <c r="T122" i="11"/>
  <c r="S122" i="11"/>
  <c r="P122" i="11"/>
  <c r="M122" i="11"/>
  <c r="CG121" i="11"/>
  <c r="BA121" i="11"/>
  <c r="Q121" i="11"/>
  <c r="T121" i="11" s="1"/>
  <c r="AZ121" i="11" s="1"/>
  <c r="AV120" i="11"/>
  <c r="AN120" i="11"/>
  <c r="AK120" i="11"/>
  <c r="AG120" i="11"/>
  <c r="AD120" i="11"/>
  <c r="AA120" i="11"/>
  <c r="W120" i="11"/>
  <c r="T120" i="11"/>
  <c r="S120" i="11"/>
  <c r="P120" i="11"/>
  <c r="M120" i="11"/>
  <c r="AV119" i="11"/>
  <c r="AN119" i="11"/>
  <c r="AK119" i="11"/>
  <c r="AG119" i="11"/>
  <c r="AD119" i="11"/>
  <c r="AA119" i="11"/>
  <c r="W119" i="11"/>
  <c r="T119" i="11"/>
  <c r="S119" i="11"/>
  <c r="P119" i="11"/>
  <c r="M119" i="11"/>
  <c r="AV118" i="11"/>
  <c r="AN118" i="11"/>
  <c r="AK118" i="11"/>
  <c r="AG118" i="11"/>
  <c r="AD118" i="11"/>
  <c r="AA118" i="11"/>
  <c r="W118" i="11"/>
  <c r="T118" i="11"/>
  <c r="S118" i="11"/>
  <c r="P118" i="11"/>
  <c r="M118" i="11"/>
  <c r="AV117" i="11"/>
  <c r="AN117" i="11"/>
  <c r="AK117" i="11"/>
  <c r="AG117" i="11"/>
  <c r="AD117" i="11"/>
  <c r="AA117" i="11"/>
  <c r="W117" i="11"/>
  <c r="T117" i="11"/>
  <c r="S117" i="11"/>
  <c r="P117" i="11"/>
  <c r="M117" i="11"/>
  <c r="AV116" i="11"/>
  <c r="AN116" i="11"/>
  <c r="AK116" i="11"/>
  <c r="AG116" i="11"/>
  <c r="AD116" i="11"/>
  <c r="AA116" i="11"/>
  <c r="W116" i="11"/>
  <c r="T116" i="11"/>
  <c r="S116" i="11"/>
  <c r="P116" i="11"/>
  <c r="M116" i="11"/>
  <c r="CG115" i="11"/>
  <c r="BA115" i="11"/>
  <c r="Q115" i="11"/>
  <c r="T115" i="11" s="1"/>
  <c r="AZ115" i="11" s="1"/>
  <c r="AV114" i="11"/>
  <c r="AR114" i="11"/>
  <c r="AN114" i="11"/>
  <c r="AK114" i="11"/>
  <c r="AG114" i="11"/>
  <c r="AD114" i="11"/>
  <c r="AA114" i="11"/>
  <c r="W114" i="11"/>
  <c r="T114" i="11"/>
  <c r="S114" i="11"/>
  <c r="P114" i="11"/>
  <c r="M114" i="11"/>
  <c r="CG113" i="11"/>
  <c r="BA113" i="11"/>
  <c r="Q113" i="11"/>
  <c r="T113" i="11" s="1"/>
  <c r="AZ113" i="11" s="1"/>
  <c r="BA112" i="11"/>
  <c r="AZ112" i="11"/>
  <c r="BA111" i="11"/>
  <c r="AZ111" i="11"/>
  <c r="P111" i="11"/>
  <c r="M111" i="11"/>
  <c r="AV110" i="11"/>
  <c r="AR110" i="11"/>
  <c r="AK110" i="11"/>
  <c r="AG110" i="11"/>
  <c r="AD110" i="11"/>
  <c r="AA110" i="11"/>
  <c r="W110" i="11"/>
  <c r="T110" i="11"/>
  <c r="S110" i="11"/>
  <c r="P110" i="11"/>
  <c r="M110" i="11"/>
  <c r="CG109" i="11"/>
  <c r="BA109" i="11"/>
  <c r="Q109" i="11"/>
  <c r="T109" i="11" s="1"/>
  <c r="AZ109" i="11" s="1"/>
  <c r="AV108" i="11"/>
  <c r="AR108" i="11"/>
  <c r="AN108" i="11"/>
  <c r="AK108" i="11"/>
  <c r="AG108" i="11"/>
  <c r="AD108" i="11"/>
  <c r="AA108" i="11"/>
  <c r="W108" i="11"/>
  <c r="T108" i="11"/>
  <c r="S108" i="11"/>
  <c r="P108" i="11"/>
  <c r="M108" i="11"/>
  <c r="AV107" i="11"/>
  <c r="AR107" i="11"/>
  <c r="AN107" i="11"/>
  <c r="AK107" i="11"/>
  <c r="AG107" i="11"/>
  <c r="AD107" i="11"/>
  <c r="AA107" i="11"/>
  <c r="W107" i="11"/>
  <c r="T107" i="11"/>
  <c r="S107" i="11"/>
  <c r="P107" i="11"/>
  <c r="M107" i="11"/>
  <c r="AV106" i="11"/>
  <c r="AR106" i="11"/>
  <c r="AN106" i="11"/>
  <c r="AK106" i="11"/>
  <c r="AG106" i="11"/>
  <c r="AD106" i="11"/>
  <c r="AA106" i="11"/>
  <c r="W106" i="11"/>
  <c r="T106" i="11"/>
  <c r="S106" i="11"/>
  <c r="P106" i="11"/>
  <c r="M106" i="11"/>
  <c r="AV105" i="11"/>
  <c r="AR105" i="11"/>
  <c r="AN105" i="11"/>
  <c r="AK105" i="11"/>
  <c r="AG105" i="11"/>
  <c r="AD105" i="11"/>
  <c r="AA105" i="11"/>
  <c r="W105" i="11"/>
  <c r="T105" i="11"/>
  <c r="S105" i="11"/>
  <c r="P105" i="11"/>
  <c r="M105" i="11"/>
  <c r="CG104" i="11"/>
  <c r="BA104" i="11"/>
  <c r="Q104" i="11"/>
  <c r="T104" i="11" s="1"/>
  <c r="AZ104" i="11" s="1"/>
  <c r="AV103" i="11"/>
  <c r="AR103" i="11"/>
  <c r="AN103" i="11"/>
  <c r="AK103" i="11"/>
  <c r="AG103" i="11"/>
  <c r="AD103" i="11"/>
  <c r="AA103" i="11"/>
  <c r="W103" i="11"/>
  <c r="T103" i="11"/>
  <c r="S103" i="11"/>
  <c r="P103" i="11"/>
  <c r="M103" i="11"/>
  <c r="AV102" i="11"/>
  <c r="AR102" i="11"/>
  <c r="AN102" i="11"/>
  <c r="AK102" i="11"/>
  <c r="AG102" i="11"/>
  <c r="AD102" i="11"/>
  <c r="AA102" i="11"/>
  <c r="W102" i="11"/>
  <c r="T102" i="11"/>
  <c r="S102" i="11"/>
  <c r="P102" i="11"/>
  <c r="M102" i="11"/>
  <c r="AV101" i="11"/>
  <c r="AR101" i="11"/>
  <c r="AN101" i="11"/>
  <c r="AK101" i="11"/>
  <c r="AG101" i="11"/>
  <c r="AD101" i="11"/>
  <c r="AA101" i="11"/>
  <c r="W101" i="11"/>
  <c r="T101" i="11"/>
  <c r="S101" i="11"/>
  <c r="P101" i="11"/>
  <c r="M101" i="11"/>
  <c r="CG100" i="11"/>
  <c r="BA100" i="11"/>
  <c r="AZ100" i="11"/>
  <c r="Q100" i="11"/>
  <c r="AR99" i="11"/>
  <c r="AN99" i="11"/>
  <c r="AK99" i="11"/>
  <c r="AG99" i="11"/>
  <c r="AD99" i="11"/>
  <c r="AA99" i="11"/>
  <c r="W99" i="11"/>
  <c r="T99" i="11"/>
  <c r="S99" i="11"/>
  <c r="P99" i="11"/>
  <c r="M99" i="11"/>
  <c r="AR98" i="11"/>
  <c r="AN98" i="11"/>
  <c r="AK98" i="11"/>
  <c r="AG98" i="11"/>
  <c r="AD98" i="11"/>
  <c r="AA98" i="11"/>
  <c r="W98" i="11"/>
  <c r="T98" i="11"/>
  <c r="S98" i="11"/>
  <c r="P98" i="11"/>
  <c r="M98" i="11"/>
  <c r="CG97" i="11"/>
  <c r="BA97" i="11"/>
  <c r="AZ97" i="11"/>
  <c r="Q97" i="11"/>
  <c r="AD96" i="11"/>
  <c r="BA96" i="11" s="1"/>
  <c r="U96" i="11"/>
  <c r="W96" i="11" s="1"/>
  <c r="T96" i="11"/>
  <c r="P96" i="11"/>
  <c r="AV95" i="11"/>
  <c r="AR95" i="11"/>
  <c r="AD95" i="11"/>
  <c r="BA95" i="11" s="1"/>
  <c r="W95" i="11"/>
  <c r="T95" i="11"/>
  <c r="P95" i="11"/>
  <c r="M95" i="11"/>
  <c r="AV94" i="11"/>
  <c r="AR94" i="11"/>
  <c r="AN94" i="11"/>
  <c r="AK94" i="11"/>
  <c r="AG94" i="11"/>
  <c r="AD94" i="11"/>
  <c r="AA94" i="11"/>
  <c r="W94" i="11"/>
  <c r="T94" i="11"/>
  <c r="S94" i="11"/>
  <c r="P94" i="11"/>
  <c r="M94" i="11"/>
  <c r="AV93" i="11"/>
  <c r="AR93" i="11"/>
  <c r="AN93" i="11"/>
  <c r="AK93" i="11"/>
  <c r="AG93" i="11"/>
  <c r="AD93" i="11"/>
  <c r="AA93" i="11"/>
  <c r="W93" i="11"/>
  <c r="T93" i="11"/>
  <c r="S93" i="11"/>
  <c r="P93" i="11"/>
  <c r="M93" i="11"/>
  <c r="CG92" i="11"/>
  <c r="BA92" i="11"/>
  <c r="Q92" i="11"/>
  <c r="T92" i="11" s="1"/>
  <c r="AZ92" i="11" s="1"/>
  <c r="AG91" i="11"/>
  <c r="AD91" i="11"/>
  <c r="AA91" i="11"/>
  <c r="W91" i="11"/>
  <c r="AV90" i="11"/>
  <c r="AR90" i="11"/>
  <c r="AN90" i="11"/>
  <c r="AK90" i="11"/>
  <c r="AG90" i="11"/>
  <c r="AD90" i="11"/>
  <c r="AA90" i="11"/>
  <c r="W90" i="11"/>
  <c r="T90" i="11"/>
  <c r="S90" i="11"/>
  <c r="P90" i="11"/>
  <c r="M90" i="11"/>
  <c r="AV89" i="11"/>
  <c r="AR89" i="11"/>
  <c r="AN89" i="11"/>
  <c r="AK89" i="11"/>
  <c r="AG89" i="11"/>
  <c r="AD89" i="11"/>
  <c r="AA89" i="11"/>
  <c r="W89" i="11"/>
  <c r="T89" i="11"/>
  <c r="S89" i="11"/>
  <c r="P89" i="11"/>
  <c r="M89" i="11"/>
  <c r="AV88" i="11"/>
  <c r="AR88" i="11"/>
  <c r="AN88" i="11"/>
  <c r="AK88" i="11"/>
  <c r="AG88" i="11"/>
  <c r="AD88" i="11"/>
  <c r="AA88" i="11"/>
  <c r="W88" i="11"/>
  <c r="T88" i="11"/>
  <c r="S88" i="11"/>
  <c r="P88" i="11"/>
  <c r="M88" i="11"/>
  <c r="AV87" i="11"/>
  <c r="AR87" i="11"/>
  <c r="AN87" i="11"/>
  <c r="AK87" i="11"/>
  <c r="AG87" i="11"/>
  <c r="AD87" i="11"/>
  <c r="AA87" i="11"/>
  <c r="W87" i="11"/>
  <c r="T87" i="11"/>
  <c r="S87" i="11"/>
  <c r="P87" i="11"/>
  <c r="M87" i="11"/>
  <c r="AV86" i="11"/>
  <c r="AR86" i="11"/>
  <c r="AN86" i="11"/>
  <c r="AK86" i="11"/>
  <c r="AG86" i="11"/>
  <c r="AD86" i="11"/>
  <c r="AA86" i="11"/>
  <c r="W86" i="11"/>
  <c r="T86" i="11"/>
  <c r="S86" i="11"/>
  <c r="P86" i="11"/>
  <c r="M86" i="11"/>
  <c r="CG85" i="11"/>
  <c r="BA85" i="11"/>
  <c r="T85" i="11"/>
  <c r="AZ85" i="11" s="1"/>
  <c r="Q85" i="11"/>
  <c r="AV84" i="11"/>
  <c r="AR84" i="11"/>
  <c r="AN84" i="11"/>
  <c r="AK84" i="11"/>
  <c r="AG84" i="11"/>
  <c r="AD84" i="11"/>
  <c r="AA84" i="11"/>
  <c r="W84" i="11"/>
  <c r="T84" i="11"/>
  <c r="S84" i="11"/>
  <c r="P84" i="11"/>
  <c r="M84" i="11"/>
  <c r="AV83" i="11"/>
  <c r="AR83" i="11"/>
  <c r="AN83" i="11"/>
  <c r="AK83" i="11"/>
  <c r="AG83" i="11"/>
  <c r="AD83" i="11"/>
  <c r="AA83" i="11"/>
  <c r="W83" i="11"/>
  <c r="T83" i="11"/>
  <c r="S83" i="11"/>
  <c r="P83" i="11"/>
  <c r="M83" i="11"/>
  <c r="AV82" i="11"/>
  <c r="AR82" i="11"/>
  <c r="AN82" i="11"/>
  <c r="AK82" i="11"/>
  <c r="AG82" i="11"/>
  <c r="AD82" i="11"/>
  <c r="AA82" i="11"/>
  <c r="W82" i="11"/>
  <c r="T82" i="11"/>
  <c r="S82" i="11"/>
  <c r="P82" i="11"/>
  <c r="M82" i="11"/>
  <c r="AV81" i="11"/>
  <c r="AR81" i="11"/>
  <c r="AN81" i="11"/>
  <c r="AK81" i="11"/>
  <c r="AG81" i="11"/>
  <c r="AD81" i="11"/>
  <c r="AA81" i="11"/>
  <c r="W81" i="11"/>
  <c r="T81" i="11"/>
  <c r="S81" i="11"/>
  <c r="P81" i="11"/>
  <c r="M81" i="11"/>
  <c r="AV80" i="11"/>
  <c r="AR80" i="11"/>
  <c r="AN80" i="11"/>
  <c r="AK80" i="11"/>
  <c r="AG80" i="11"/>
  <c r="AD80" i="11"/>
  <c r="AA80" i="11"/>
  <c r="W80" i="11"/>
  <c r="T80" i="11"/>
  <c r="S80" i="11"/>
  <c r="P80" i="11"/>
  <c r="M80" i="11"/>
  <c r="AV79" i="11"/>
  <c r="AR79" i="11"/>
  <c r="AN79" i="11"/>
  <c r="AK79" i="11"/>
  <c r="AG79" i="11"/>
  <c r="AD79" i="11"/>
  <c r="AA79" i="11"/>
  <c r="W79" i="11"/>
  <c r="T79" i="11"/>
  <c r="S79" i="11"/>
  <c r="P79" i="11"/>
  <c r="M79" i="11"/>
  <c r="AV78" i="11"/>
  <c r="AR78" i="11"/>
  <c r="AN78" i="11"/>
  <c r="AK78" i="11"/>
  <c r="AG78" i="11"/>
  <c r="AD78" i="11"/>
  <c r="AA78" i="11"/>
  <c r="W78" i="11"/>
  <c r="T78" i="11"/>
  <c r="S78" i="11"/>
  <c r="P78" i="11"/>
  <c r="M78" i="11"/>
  <c r="AV77" i="11"/>
  <c r="AR77" i="11"/>
  <c r="AN77" i="11"/>
  <c r="AK77" i="11"/>
  <c r="AG77" i="11"/>
  <c r="AD77" i="11"/>
  <c r="AA77" i="11"/>
  <c r="W77" i="11"/>
  <c r="T77" i="11"/>
  <c r="S77" i="11"/>
  <c r="P77" i="11"/>
  <c r="M77" i="11"/>
  <c r="CJ76" i="11"/>
  <c r="AV76" i="11"/>
  <c r="AR76" i="11"/>
  <c r="AN76" i="11"/>
  <c r="AK76" i="11"/>
  <c r="AG76" i="11"/>
  <c r="AD76" i="11"/>
  <c r="AA76" i="11"/>
  <c r="W76" i="11"/>
  <c r="T76" i="11"/>
  <c r="S76" i="11"/>
  <c r="P76" i="11"/>
  <c r="M76" i="11"/>
  <c r="CG75" i="11"/>
  <c r="BA75" i="11"/>
  <c r="Q75" i="11"/>
  <c r="T75" i="11" s="1"/>
  <c r="AZ75" i="11" s="1"/>
  <c r="BB74" i="11"/>
  <c r="BC74" i="11" s="1"/>
  <c r="AZ74" i="11"/>
  <c r="AV74" i="11"/>
  <c r="AR74" i="11"/>
  <c r="AN74" i="11"/>
  <c r="AG74" i="11"/>
  <c r="AD74" i="11"/>
  <c r="BA74" i="11" s="1"/>
  <c r="AA74" i="11"/>
  <c r="W74" i="11"/>
  <c r="T74" i="11"/>
  <c r="S74" i="11"/>
  <c r="P74" i="11"/>
  <c r="M74" i="11"/>
  <c r="BB73" i="11"/>
  <c r="BC73" i="11" s="1"/>
  <c r="AV73" i="11"/>
  <c r="AR73" i="11"/>
  <c r="AN73" i="11"/>
  <c r="AG73" i="11"/>
  <c r="AD73" i="11"/>
  <c r="AA73" i="11"/>
  <c r="W73" i="11"/>
  <c r="T73" i="11"/>
  <c r="S73" i="11"/>
  <c r="P73" i="11"/>
  <c r="M73" i="11"/>
  <c r="BB72" i="11"/>
  <c r="BA72" i="11"/>
  <c r="AZ72" i="11"/>
  <c r="BB71" i="11"/>
  <c r="BC71" i="11" s="1"/>
  <c r="AV71" i="11"/>
  <c r="AR71" i="11"/>
  <c r="AN71" i="11"/>
  <c r="AG71" i="11"/>
  <c r="AD71" i="11"/>
  <c r="AA71" i="11"/>
  <c r="W71" i="11"/>
  <c r="T71" i="11"/>
  <c r="S71" i="11"/>
  <c r="P71" i="11"/>
  <c r="M71" i="11"/>
  <c r="BB70" i="11"/>
  <c r="AV70" i="11"/>
  <c r="AR70" i="11"/>
  <c r="AN70" i="11"/>
  <c r="AG70" i="11"/>
  <c r="AD70" i="11"/>
  <c r="AA70" i="11"/>
  <c r="W70" i="11"/>
  <c r="T70" i="11"/>
  <c r="S70" i="11"/>
  <c r="P70" i="11"/>
  <c r="M70" i="11"/>
  <c r="BB69" i="11"/>
  <c r="AV69" i="11"/>
  <c r="AR69" i="11"/>
  <c r="AN69" i="11"/>
  <c r="AG69" i="11"/>
  <c r="AD69" i="11"/>
  <c r="AA69" i="11"/>
  <c r="W69" i="11"/>
  <c r="AZ69" i="11" s="1"/>
  <c r="BD68" i="11"/>
  <c r="BB68" i="11"/>
  <c r="AV68" i="11"/>
  <c r="AR68" i="11"/>
  <c r="AN68" i="11"/>
  <c r="AG68" i="11"/>
  <c r="AD68" i="11"/>
  <c r="AA68" i="11"/>
  <c r="W68" i="11"/>
  <c r="T68" i="11"/>
  <c r="S68" i="11"/>
  <c r="P68" i="11"/>
  <c r="M68" i="11"/>
  <c r="CK67" i="11"/>
  <c r="BB67" i="11"/>
  <c r="BD67" i="11" s="1"/>
  <c r="AZ67" i="11"/>
  <c r="AV67" i="11"/>
  <c r="AR67" i="11"/>
  <c r="AN67" i="11"/>
  <c r="AG67" i="11"/>
  <c r="AD67" i="11"/>
  <c r="AA67" i="11"/>
  <c r="W67" i="11"/>
  <c r="T67" i="11"/>
  <c r="S67" i="11"/>
  <c r="P67" i="11"/>
  <c r="M67" i="11"/>
  <c r="CH66" i="11"/>
  <c r="CK66" i="11" s="1"/>
  <c r="CH67" i="11" s="1"/>
  <c r="CG66" i="11"/>
  <c r="BA66" i="11"/>
  <c r="Q66" i="11"/>
  <c r="T66" i="11" s="1"/>
  <c r="AZ66" i="11" s="1"/>
  <c r="D66" i="11"/>
  <c r="AV65" i="11"/>
  <c r="AR65" i="11"/>
  <c r="AN65" i="11"/>
  <c r="AK65" i="11"/>
  <c r="AG65" i="11"/>
  <c r="AD65" i="11"/>
  <c r="AA65" i="11"/>
  <c r="W65" i="11"/>
  <c r="T65" i="11"/>
  <c r="S65" i="11"/>
  <c r="P65" i="11"/>
  <c r="M65" i="11"/>
  <c r="AV64" i="11"/>
  <c r="AR64" i="11"/>
  <c r="AN64" i="11"/>
  <c r="AK64" i="11"/>
  <c r="AG64" i="11"/>
  <c r="AD64" i="11"/>
  <c r="AA64" i="11"/>
  <c r="W64" i="11"/>
  <c r="T64" i="11"/>
  <c r="S64" i="11"/>
  <c r="P64" i="11"/>
  <c r="M64" i="11"/>
  <c r="AV63" i="11"/>
  <c r="AR63" i="11"/>
  <c r="AN63" i="11"/>
  <c r="AK63" i="11"/>
  <c r="AJ63" i="11"/>
  <c r="AJ62" i="11" s="1"/>
  <c r="AG63" i="11"/>
  <c r="AD63" i="11"/>
  <c r="AA63" i="11"/>
  <c r="W63" i="11"/>
  <c r="T63" i="11"/>
  <c r="S63" i="11"/>
  <c r="P63" i="11"/>
  <c r="M63" i="11"/>
  <c r="AV62" i="11"/>
  <c r="AR62" i="11"/>
  <c r="AN62" i="11"/>
  <c r="AM62" i="11"/>
  <c r="AK62" i="11"/>
  <c r="AG62" i="11"/>
  <c r="AD62" i="11"/>
  <c r="AA62" i="11"/>
  <c r="W62" i="11"/>
  <c r="T62" i="11"/>
  <c r="P62" i="11"/>
  <c r="M62" i="11"/>
  <c r="CG61" i="11"/>
  <c r="BA61" i="11"/>
  <c r="Q61" i="11"/>
  <c r="T61" i="11" s="1"/>
  <c r="AZ61" i="11" s="1"/>
  <c r="BA60" i="11"/>
  <c r="AZ60" i="11"/>
  <c r="S60" i="11"/>
  <c r="AV59" i="11"/>
  <c r="AR59" i="11"/>
  <c r="AN59" i="11"/>
  <c r="AK59" i="11"/>
  <c r="AG59" i="11"/>
  <c r="AD59" i="11"/>
  <c r="AA59" i="11"/>
  <c r="W59" i="11"/>
  <c r="T59" i="11"/>
  <c r="P59" i="11"/>
  <c r="M59" i="11"/>
  <c r="BA58" i="11"/>
  <c r="AZ58" i="11"/>
  <c r="S58" i="11"/>
  <c r="AV57" i="11"/>
  <c r="AR57" i="11"/>
  <c r="AN57" i="11"/>
  <c r="AK57" i="11"/>
  <c r="AG57" i="11"/>
  <c r="AD57" i="11"/>
  <c r="AA57" i="11"/>
  <c r="W57" i="11"/>
  <c r="T57" i="11"/>
  <c r="S57" i="11"/>
  <c r="P57" i="11"/>
  <c r="M57" i="11"/>
  <c r="BA56" i="11"/>
  <c r="AZ56" i="11"/>
  <c r="S56" i="11"/>
  <c r="AV55" i="11"/>
  <c r="AR55" i="11"/>
  <c r="AN55" i="11"/>
  <c r="AK55" i="11"/>
  <c r="AG55" i="11"/>
  <c r="AD55" i="11"/>
  <c r="AA55" i="11"/>
  <c r="W55" i="11"/>
  <c r="T55" i="11"/>
  <c r="P55" i="11"/>
  <c r="M55" i="11"/>
  <c r="BA54" i="11"/>
  <c r="AZ54" i="11"/>
  <c r="S54" i="11"/>
  <c r="AV53" i="11"/>
  <c r="AR53" i="11"/>
  <c r="AN53" i="11"/>
  <c r="AK53" i="11"/>
  <c r="AG53" i="11"/>
  <c r="AD53" i="11"/>
  <c r="AA53" i="11"/>
  <c r="W53" i="11"/>
  <c r="T53" i="11"/>
  <c r="P53" i="11"/>
  <c r="M53" i="11"/>
  <c r="AV52" i="11"/>
  <c r="AR52" i="11"/>
  <c r="AN52" i="11"/>
  <c r="AK52" i="11"/>
  <c r="AG52" i="11"/>
  <c r="AD52" i="11"/>
  <c r="AA52" i="11"/>
  <c r="W52" i="11"/>
  <c r="T52" i="11"/>
  <c r="S52" i="11"/>
  <c r="P52" i="11"/>
  <c r="M52" i="11"/>
  <c r="AV51" i="11"/>
  <c r="AR51" i="11"/>
  <c r="AN51" i="11"/>
  <c r="AK51" i="11"/>
  <c r="AG51" i="11"/>
  <c r="AD51" i="11"/>
  <c r="AA51" i="11"/>
  <c r="W51" i="11"/>
  <c r="T51" i="11"/>
  <c r="S51" i="11"/>
  <c r="P51" i="11"/>
  <c r="M51" i="11"/>
  <c r="BA50" i="11"/>
  <c r="AZ50" i="11"/>
  <c r="S50" i="11"/>
  <c r="AV49" i="11"/>
  <c r="AR49" i="11"/>
  <c r="AN49" i="11"/>
  <c r="AK49" i="11"/>
  <c r="AG49" i="11"/>
  <c r="AD49" i="11"/>
  <c r="AA49" i="11"/>
  <c r="W49" i="11"/>
  <c r="T49" i="11"/>
  <c r="S49" i="11"/>
  <c r="P49" i="11"/>
  <c r="M49" i="11"/>
  <c r="CG48" i="11"/>
  <c r="BA48" i="11"/>
  <c r="Q48" i="11"/>
  <c r="T48" i="11" s="1"/>
  <c r="AZ48" i="11" s="1"/>
  <c r="AV47" i="11"/>
  <c r="AR47" i="11"/>
  <c r="AN47" i="11"/>
  <c r="AK47" i="11"/>
  <c r="AG47" i="11"/>
  <c r="AD47" i="11"/>
  <c r="AA47" i="11"/>
  <c r="W47" i="11"/>
  <c r="T47" i="11"/>
  <c r="S47" i="11"/>
  <c r="P47" i="11"/>
  <c r="M47" i="11"/>
  <c r="AZ46" i="11"/>
  <c r="AV46" i="11"/>
  <c r="AR46" i="11"/>
  <c r="AN46" i="11"/>
  <c r="AK46" i="11"/>
  <c r="AG46" i="11"/>
  <c r="AD46" i="11"/>
  <c r="AA46" i="11"/>
  <c r="W46" i="11"/>
  <c r="T46" i="11"/>
  <c r="S46" i="11"/>
  <c r="P46" i="11"/>
  <c r="M46" i="11"/>
  <c r="AZ45" i="11"/>
  <c r="AV45" i="11"/>
  <c r="AR45" i="11"/>
  <c r="AN45" i="11"/>
  <c r="AK45" i="11"/>
  <c r="AG45" i="11"/>
  <c r="AD45" i="11"/>
  <c r="AA45" i="11"/>
  <c r="W45" i="11"/>
  <c r="T45" i="11"/>
  <c r="S45" i="11"/>
  <c r="P45" i="11"/>
  <c r="M45" i="11"/>
  <c r="CG44" i="11"/>
  <c r="BA44" i="11"/>
  <c r="Q44" i="11"/>
  <c r="T44" i="11" s="1"/>
  <c r="AZ44" i="11" s="1"/>
  <c r="AV43" i="11"/>
  <c r="AR43" i="11"/>
  <c r="AN43" i="11"/>
  <c r="AK43" i="11"/>
  <c r="AG43" i="11"/>
  <c r="AD43" i="11"/>
  <c r="AA43" i="11"/>
  <c r="Z43" i="11"/>
  <c r="W43" i="11"/>
  <c r="T43" i="11"/>
  <c r="S43" i="11"/>
  <c r="P43" i="11"/>
  <c r="M43" i="11"/>
  <c r="AV42" i="11"/>
  <c r="AR42" i="11"/>
  <c r="AN42" i="11"/>
  <c r="AK42" i="11"/>
  <c r="AG42" i="11"/>
  <c r="AD42" i="11"/>
  <c r="AA42" i="11"/>
  <c r="Z42" i="11"/>
  <c r="W42" i="11"/>
  <c r="T42" i="11"/>
  <c r="S42" i="11"/>
  <c r="P42" i="11"/>
  <c r="M42" i="11"/>
  <c r="AV41" i="11"/>
  <c r="AR41" i="11"/>
  <c r="AN41" i="11"/>
  <c r="AK41" i="11"/>
  <c r="AG41" i="11"/>
  <c r="AD41" i="11"/>
  <c r="AA41" i="11"/>
  <c r="Z41" i="11"/>
  <c r="W41" i="11"/>
  <c r="T41" i="11"/>
  <c r="S41" i="11"/>
  <c r="P41" i="11"/>
  <c r="M41" i="11"/>
  <c r="AV40" i="11"/>
  <c r="AR40" i="11"/>
  <c r="AN40" i="11"/>
  <c r="AK40" i="11"/>
  <c r="AG40" i="11"/>
  <c r="AD40" i="11"/>
  <c r="AA40" i="11"/>
  <c r="Z40" i="11"/>
  <c r="W40" i="11"/>
  <c r="T40" i="11"/>
  <c r="S40" i="11"/>
  <c r="P40" i="11"/>
  <c r="M40" i="11"/>
  <c r="AV39" i="11"/>
  <c r="AR39" i="11"/>
  <c r="AN39" i="11"/>
  <c r="AK39" i="11"/>
  <c r="AG39" i="11"/>
  <c r="AD39" i="11"/>
  <c r="AA39" i="11"/>
  <c r="Z39" i="11"/>
  <c r="W39" i="11"/>
  <c r="T39" i="11"/>
  <c r="S39" i="11"/>
  <c r="P39" i="11"/>
  <c r="M39" i="11"/>
  <c r="AV38" i="11"/>
  <c r="AR38" i="11"/>
  <c r="AN38" i="11"/>
  <c r="AK38" i="11"/>
  <c r="AG38" i="11"/>
  <c r="AD38" i="11"/>
  <c r="AA38" i="11"/>
  <c r="Z38" i="11"/>
  <c r="W38" i="11"/>
  <c r="T38" i="11"/>
  <c r="P38" i="11"/>
  <c r="M38" i="11"/>
  <c r="AV37" i="11"/>
  <c r="AR37" i="11"/>
  <c r="AN37" i="11"/>
  <c r="AK37" i="11"/>
  <c r="AG37" i="11"/>
  <c r="AD37" i="11"/>
  <c r="AA37" i="11"/>
  <c r="Z37" i="11"/>
  <c r="W37" i="11"/>
  <c r="T37" i="11"/>
  <c r="S37" i="11"/>
  <c r="P37" i="11"/>
  <c r="M37" i="11"/>
  <c r="AV36" i="11"/>
  <c r="AR36" i="11"/>
  <c r="AN36" i="11"/>
  <c r="AK36" i="11"/>
  <c r="AG36" i="11"/>
  <c r="AD36" i="11"/>
  <c r="AA36" i="11"/>
  <c r="Z36" i="11"/>
  <c r="W36" i="11"/>
  <c r="T36" i="11"/>
  <c r="S36" i="11"/>
  <c r="P36" i="11"/>
  <c r="M36" i="11"/>
  <c r="AV35" i="11"/>
  <c r="AR35" i="11"/>
  <c r="AN35" i="11"/>
  <c r="AK35" i="11"/>
  <c r="AG35" i="11"/>
  <c r="AD35" i="11"/>
  <c r="AA35" i="11"/>
  <c r="Z35" i="11"/>
  <c r="W35" i="11"/>
  <c r="T35" i="11"/>
  <c r="S35" i="11"/>
  <c r="P35" i="11"/>
  <c r="M35" i="11"/>
  <c r="CG34" i="11"/>
  <c r="BA34" i="11"/>
  <c r="AZ34" i="11"/>
  <c r="Q34" i="11"/>
  <c r="AV33" i="11"/>
  <c r="AR33" i="11"/>
  <c r="AN33" i="11"/>
  <c r="AK33" i="11"/>
  <c r="AK32" i="11" s="1"/>
  <c r="AG33" i="11"/>
  <c r="AG32" i="11" s="1"/>
  <c r="AD33" i="11"/>
  <c r="AA33" i="11"/>
  <c r="W33" i="11"/>
  <c r="T33" i="11"/>
  <c r="S33" i="11"/>
  <c r="P33" i="11"/>
  <c r="M33" i="11"/>
  <c r="BA32" i="11"/>
  <c r="Q32" i="11"/>
  <c r="T32" i="11" s="1"/>
  <c r="AZ27" i="11"/>
  <c r="AV27" i="11"/>
  <c r="AR27" i="11"/>
  <c r="AN27" i="11"/>
  <c r="AK27" i="11"/>
  <c r="AG27" i="11"/>
  <c r="AD27" i="11"/>
  <c r="AA27" i="11"/>
  <c r="W27" i="11"/>
  <c r="T27" i="11"/>
  <c r="S27" i="11"/>
  <c r="P27" i="11"/>
  <c r="M27" i="11"/>
  <c r="AZ26" i="11"/>
  <c r="AV26" i="11"/>
  <c r="AR26" i="11"/>
  <c r="AN26" i="11"/>
  <c r="AK26" i="11"/>
  <c r="AG26" i="11"/>
  <c r="AD26" i="11"/>
  <c r="AA26" i="11"/>
  <c r="Z26" i="11"/>
  <c r="W26" i="11"/>
  <c r="V26" i="11"/>
  <c r="S26" i="11" s="1"/>
  <c r="T26" i="11"/>
  <c r="P26" i="11"/>
  <c r="M26" i="11"/>
  <c r="CG25" i="11"/>
  <c r="BA25" i="11"/>
  <c r="AZ25" i="11"/>
  <c r="Q25" i="11"/>
  <c r="T25" i="11" s="1"/>
  <c r="AK24" i="11"/>
  <c r="AD24" i="11"/>
  <c r="AA24" i="11"/>
  <c r="W24" i="11"/>
  <c r="T24" i="11"/>
  <c r="AV23" i="11"/>
  <c r="AR23" i="11"/>
  <c r="AN23" i="11"/>
  <c r="AK23" i="11"/>
  <c r="AG23" i="11"/>
  <c r="AD23" i="11"/>
  <c r="AA23" i="11"/>
  <c r="W23" i="11"/>
  <c r="T23" i="11"/>
  <c r="S23" i="11"/>
  <c r="P23" i="11"/>
  <c r="M23" i="11"/>
  <c r="BA22" i="11"/>
  <c r="AZ22" i="11"/>
  <c r="BA21" i="11"/>
  <c r="AZ21" i="11"/>
  <c r="AV20" i="11"/>
  <c r="AR20" i="11"/>
  <c r="AN20" i="11"/>
  <c r="AK20" i="11"/>
  <c r="AG20" i="11"/>
  <c r="AD20" i="11"/>
  <c r="AA20" i="11"/>
  <c r="W20" i="11"/>
  <c r="T20" i="11"/>
  <c r="S20" i="11"/>
  <c r="P20" i="11"/>
  <c r="M20" i="11"/>
  <c r="AV19" i="11"/>
  <c r="AR19" i="11"/>
  <c r="AN19" i="11"/>
  <c r="AK19" i="11"/>
  <c r="AG19" i="11"/>
  <c r="AD19" i="11"/>
  <c r="AA19" i="11"/>
  <c r="W19" i="11"/>
  <c r="T19" i="11"/>
  <c r="S19" i="11"/>
  <c r="P19" i="11"/>
  <c r="M19" i="11"/>
  <c r="AV18" i="11"/>
  <c r="AR18" i="11"/>
  <c r="AN18" i="11"/>
  <c r="AK18" i="11"/>
  <c r="AG18" i="11"/>
  <c r="AD18" i="11"/>
  <c r="AA18" i="11"/>
  <c r="W18" i="11"/>
  <c r="T18" i="11"/>
  <c r="S18" i="11"/>
  <c r="P18" i="11"/>
  <c r="M18" i="11"/>
  <c r="AV17" i="11"/>
  <c r="AN17" i="11"/>
  <c r="AK17" i="11"/>
  <c r="AG17" i="11"/>
  <c r="AD17" i="11"/>
  <c r="AA17" i="11"/>
  <c r="W17" i="11"/>
  <c r="T17" i="11"/>
  <c r="S17" i="11"/>
  <c r="P17" i="11"/>
  <c r="M17" i="11"/>
  <c r="AV16" i="11"/>
  <c r="AR16" i="11"/>
  <c r="AN16" i="11"/>
  <c r="AK16" i="11"/>
  <c r="AG16" i="11"/>
  <c r="AD16" i="11"/>
  <c r="AA16" i="11"/>
  <c r="W16" i="11"/>
  <c r="T16" i="11"/>
  <c r="S16" i="11"/>
  <c r="P16" i="11"/>
  <c r="M16" i="11"/>
  <c r="AV15" i="11"/>
  <c r="AR15" i="11"/>
  <c r="AN15" i="11"/>
  <c r="AK15" i="11"/>
  <c r="AG15" i="11"/>
  <c r="AD15" i="11"/>
  <c r="AA15" i="11"/>
  <c r="W15" i="11"/>
  <c r="T15" i="11"/>
  <c r="S15" i="11"/>
  <c r="P15" i="11"/>
  <c r="M15" i="11"/>
  <c r="AV14" i="11"/>
  <c r="AR14" i="11"/>
  <c r="AN14" i="11"/>
  <c r="AK14" i="11"/>
  <c r="AG14" i="11"/>
  <c r="AD14" i="11"/>
  <c r="AA14" i="11"/>
  <c r="W14" i="11"/>
  <c r="T14" i="11"/>
  <c r="S14" i="11"/>
  <c r="P14" i="11"/>
  <c r="M14" i="11"/>
  <c r="AV13" i="11"/>
  <c r="AR13" i="11"/>
  <c r="AN13" i="11"/>
  <c r="AK13" i="11"/>
  <c r="AG13" i="11"/>
  <c r="AD13" i="11"/>
  <c r="AA13" i="11"/>
  <c r="W13" i="11"/>
  <c r="T13" i="11"/>
  <c r="S13" i="11"/>
  <c r="P13" i="11"/>
  <c r="M13" i="11"/>
  <c r="AV12" i="11"/>
  <c r="AR12" i="11"/>
  <c r="AN12" i="11"/>
  <c r="AK12" i="11"/>
  <c r="AG12" i="11"/>
  <c r="AD12" i="11"/>
  <c r="AA12" i="11"/>
  <c r="W12" i="11"/>
  <c r="T12" i="11"/>
  <c r="S12" i="11"/>
  <c r="P12" i="11"/>
  <c r="M12" i="11"/>
  <c r="AZ11" i="11"/>
  <c r="AV11" i="11"/>
  <c r="AR11" i="11"/>
  <c r="AN11" i="11"/>
  <c r="AK11" i="11"/>
  <c r="AG11" i="11"/>
  <c r="AD11" i="11"/>
  <c r="BA11" i="11" s="1"/>
  <c r="AA11" i="11"/>
  <c r="W11" i="11"/>
  <c r="T11" i="11"/>
  <c r="S11" i="11"/>
  <c r="P11" i="11"/>
  <c r="M11" i="11"/>
  <c r="CG10" i="11"/>
  <c r="BA10" i="11"/>
  <c r="AZ10" i="11"/>
  <c r="Q10" i="11"/>
  <c r="BA9" i="11"/>
  <c r="AZ9" i="11"/>
  <c r="AF9" i="11"/>
  <c r="AF6" i="11" s="1"/>
  <c r="AC9" i="11"/>
  <c r="X9" i="11"/>
  <c r="J9" i="11"/>
  <c r="J6" i="11" s="1"/>
  <c r="H9" i="11"/>
  <c r="H6" i="11" s="1"/>
  <c r="BA8" i="11"/>
  <c r="AZ8" i="11"/>
  <c r="BA7" i="11"/>
  <c r="AZ7" i="11"/>
  <c r="AZ6" i="11"/>
  <c r="BA80" i="11" l="1"/>
  <c r="BA84" i="11"/>
  <c r="BA90" i="11"/>
  <c r="BB60" i="11"/>
  <c r="AZ94" i="11"/>
  <c r="AZ51" i="11"/>
  <c r="BA38" i="11"/>
  <c r="BB38" i="11" s="1"/>
  <c r="BA45" i="11"/>
  <c r="BA93" i="11"/>
  <c r="BA122" i="11"/>
  <c r="AZ32" i="11"/>
  <c r="BB32" i="11" s="1"/>
  <c r="BB61" i="11"/>
  <c r="P128" i="11"/>
  <c r="V9" i="11"/>
  <c r="V6" i="11" s="1"/>
  <c r="AZ122" i="11"/>
  <c r="BB21" i="11"/>
  <c r="AZ35" i="11"/>
  <c r="BB45" i="11"/>
  <c r="BB54" i="11"/>
  <c r="AZ55" i="11"/>
  <c r="AZ65" i="11"/>
  <c r="AZ78" i="11"/>
  <c r="AZ80" i="11"/>
  <c r="AZ102" i="11"/>
  <c r="AQ128" i="11"/>
  <c r="AQ9" i="11" s="1"/>
  <c r="AQ7" i="11" s="1"/>
  <c r="O9" i="11"/>
  <c r="O6" i="11" s="1"/>
  <c r="BA26" i="11"/>
  <c r="BB26" i="11" s="1"/>
  <c r="BB48" i="11"/>
  <c r="BA64" i="11"/>
  <c r="BA127" i="11"/>
  <c r="AZ108" i="11"/>
  <c r="BA120" i="11"/>
  <c r="Z6" i="11"/>
  <c r="BA51" i="11"/>
  <c r="BB58" i="11"/>
  <c r="AZ99" i="11"/>
  <c r="BA105" i="11"/>
  <c r="AZ120" i="11"/>
  <c r="BA126" i="11"/>
  <c r="BA24" i="11"/>
  <c r="AZ18" i="11"/>
  <c r="BA43" i="11"/>
  <c r="BA49" i="11"/>
  <c r="BB50" i="11"/>
  <c r="BA71" i="11"/>
  <c r="BA78" i="11"/>
  <c r="BA86" i="11"/>
  <c r="BA87" i="11"/>
  <c r="BA101" i="11"/>
  <c r="BA102" i="11"/>
  <c r="BA12" i="11"/>
  <c r="BA16" i="11"/>
  <c r="BB25" i="11"/>
  <c r="BA20" i="11"/>
  <c r="AG25" i="11"/>
  <c r="BA40" i="11"/>
  <c r="BB40" i="11" s="1"/>
  <c r="AK25" i="11"/>
  <c r="AZ36" i="11"/>
  <c r="BA37" i="11"/>
  <c r="BB37" i="11" s="1"/>
  <c r="AZ49" i="11"/>
  <c r="BA68" i="11"/>
  <c r="BA69" i="11"/>
  <c r="BA82" i="11"/>
  <c r="AZ101" i="11"/>
  <c r="BA128" i="11"/>
  <c r="AZ19" i="11"/>
  <c r="AZ20" i="11"/>
  <c r="BA57" i="11"/>
  <c r="BA67" i="11"/>
  <c r="AZ76" i="11"/>
  <c r="BA94" i="11"/>
  <c r="AZ114" i="11"/>
  <c r="BA41" i="11"/>
  <c r="AZ82" i="11"/>
  <c r="AZ84" i="11"/>
  <c r="AZ103" i="11"/>
  <c r="AZ107" i="11"/>
  <c r="AZ117" i="11"/>
  <c r="BA15" i="11"/>
  <c r="AZ53" i="11"/>
  <c r="BB56" i="11"/>
  <c r="BA77" i="11"/>
  <c r="AZ96" i="11"/>
  <c r="BA103" i="11"/>
  <c r="BA27" i="11"/>
  <c r="BB27" i="11" s="1"/>
  <c r="BA36" i="11"/>
  <c r="BA47" i="11"/>
  <c r="BA62" i="11"/>
  <c r="AZ64" i="11"/>
  <c r="AZ93" i="11"/>
  <c r="AZ98" i="11"/>
  <c r="AZ106" i="11"/>
  <c r="AZ118" i="11"/>
  <c r="AZ127" i="11"/>
  <c r="AD139" i="11"/>
  <c r="BA139" i="11" s="1"/>
  <c r="BB11" i="11"/>
  <c r="BA23" i="11"/>
  <c r="BA46" i="11"/>
  <c r="BB46" i="11" s="1"/>
  <c r="BA73" i="11"/>
  <c r="BA98" i="11"/>
  <c r="BA108" i="11"/>
  <c r="AZ116" i="11"/>
  <c r="BA118" i="11"/>
  <c r="D9" i="11"/>
  <c r="D6" i="11" s="1"/>
  <c r="AA6" i="11"/>
  <c r="AN6" i="11"/>
  <c r="AZ13" i="11"/>
  <c r="BB22" i="11"/>
  <c r="BA33" i="11"/>
  <c r="BB34" i="11"/>
  <c r="BA59" i="11"/>
  <c r="AZ63" i="11"/>
  <c r="BA116" i="11"/>
  <c r="BA123" i="11"/>
  <c r="BA19" i="11"/>
  <c r="BA52" i="11"/>
  <c r="BA55" i="11"/>
  <c r="BA63" i="11"/>
  <c r="BA65" i="11"/>
  <c r="AZ70" i="11"/>
  <c r="AZ77" i="11"/>
  <c r="AZ81" i="11"/>
  <c r="BA88" i="11"/>
  <c r="BA91" i="11"/>
  <c r="BA107" i="11"/>
  <c r="BA114" i="11"/>
  <c r="BA119" i="11"/>
  <c r="AZ124" i="11"/>
  <c r="AZ126" i="11"/>
  <c r="AJ127" i="11"/>
  <c r="CG128" i="11"/>
  <c r="AK6" i="11"/>
  <c r="AZ12" i="11"/>
  <c r="BA17" i="11"/>
  <c r="AZ41" i="11"/>
  <c r="BA42" i="11"/>
  <c r="BA53" i="11"/>
  <c r="BB66" i="11"/>
  <c r="AZ68" i="11"/>
  <c r="BA79" i="11"/>
  <c r="BA83" i="11"/>
  <c r="AZ95" i="11"/>
  <c r="AZ110" i="11"/>
  <c r="BA117" i="11"/>
  <c r="BA124" i="11"/>
  <c r="AZ119" i="11"/>
  <c r="BA110" i="11"/>
  <c r="BA106" i="11"/>
  <c r="AZ105" i="11"/>
  <c r="BA99" i="11"/>
  <c r="BA89" i="11"/>
  <c r="AZ86" i="11"/>
  <c r="AZ79" i="11"/>
  <c r="BA81" i="11"/>
  <c r="AZ83" i="11"/>
  <c r="BA76" i="11"/>
  <c r="BC68" i="11"/>
  <c r="BE68" i="11" s="1"/>
  <c r="AZ71" i="11"/>
  <c r="AZ73" i="11"/>
  <c r="BA70" i="11"/>
  <c r="AZ62" i="11"/>
  <c r="AZ47" i="11"/>
  <c r="AZ52" i="11"/>
  <c r="AZ59" i="11"/>
  <c r="AZ57" i="11"/>
  <c r="BB36" i="11"/>
  <c r="BA35" i="11"/>
  <c r="BA39" i="11"/>
  <c r="BB39" i="11" s="1"/>
  <c r="AZ42" i="11"/>
  <c r="AZ43" i="11"/>
  <c r="BB44" i="11"/>
  <c r="AZ33" i="11"/>
  <c r="BA14" i="11"/>
  <c r="BB14" i="11" s="1"/>
  <c r="AZ17" i="11"/>
  <c r="BB17" i="11" s="1"/>
  <c r="AZ23" i="11"/>
  <c r="BA13" i="11"/>
  <c r="BA18" i="11"/>
  <c r="BB18" i="11" s="1"/>
  <c r="AZ24" i="11"/>
  <c r="BB24" i="11" s="1"/>
  <c r="CJ67" i="11"/>
  <c r="CI67" i="11"/>
  <c r="AD6" i="11"/>
  <c r="AG2" i="11"/>
  <c r="AZ16" i="11"/>
  <c r="AC6" i="11"/>
  <c r="AY140" i="11" s="1"/>
  <c r="AZ15" i="11"/>
  <c r="AK126" i="11"/>
  <c r="AJ126" i="11"/>
  <c r="BB10" i="11"/>
  <c r="T10" i="11"/>
  <c r="Q9" i="11"/>
  <c r="Q6" i="11" s="1"/>
  <c r="BB62" i="11" l="1"/>
  <c r="BB53" i="11"/>
  <c r="BB51" i="11"/>
  <c r="BB55" i="11"/>
  <c r="BB49" i="11"/>
  <c r="BB64" i="11"/>
  <c r="BB47" i="11"/>
  <c r="CG139" i="11"/>
  <c r="BB13" i="11"/>
  <c r="BB59" i="11"/>
  <c r="BB15" i="11"/>
  <c r="BB12" i="11"/>
  <c r="BB20" i="11"/>
  <c r="BB43" i="11"/>
  <c r="BB52" i="11"/>
  <c r="BB41" i="11"/>
  <c r="BB65" i="11"/>
  <c r="BB19" i="11"/>
  <c r="BB16" i="11"/>
  <c r="BB35" i="11"/>
  <c r="BB33" i="11"/>
  <c r="BB57" i="11"/>
  <c r="BB63" i="11"/>
  <c r="BB42" i="11"/>
  <c r="BA6" i="11"/>
  <c r="BB23" i="11"/>
  <c r="AY139" i="11"/>
  <c r="AY137" i="11"/>
  <c r="AY136" i="11"/>
  <c r="AY135" i="11"/>
  <c r="AY134" i="11"/>
  <c r="AY133" i="11"/>
  <c r="AY132" i="11"/>
  <c r="AY131" i="11"/>
  <c r="AY130" i="11"/>
  <c r="AY122" i="11"/>
  <c r="AY121" i="11"/>
  <c r="AY115" i="11"/>
  <c r="AY106" i="11"/>
  <c r="AY103" i="11"/>
  <c r="AY98" i="11"/>
  <c r="AY93" i="11"/>
  <c r="AY92" i="11"/>
  <c r="AY81" i="11"/>
  <c r="AY77" i="11"/>
  <c r="AY76" i="11"/>
  <c r="AY75" i="11"/>
  <c r="AY65" i="11"/>
  <c r="AY64" i="11"/>
  <c r="AY63" i="11"/>
  <c r="AY48" i="11"/>
  <c r="AY35" i="11"/>
  <c r="AY13" i="11"/>
  <c r="AY12" i="11"/>
  <c r="AY10" i="11"/>
  <c r="CJ6" i="11"/>
  <c r="AY128" i="11"/>
  <c r="AY123" i="11"/>
  <c r="AY110" i="11"/>
  <c r="AY100" i="11"/>
  <c r="AY86" i="11"/>
  <c r="AY83" i="11"/>
  <c r="AY126" i="11"/>
  <c r="AY120" i="11"/>
  <c r="AY118" i="11"/>
  <c r="AY116" i="11"/>
  <c r="AY114" i="11"/>
  <c r="AY113" i="11"/>
  <c r="AY111" i="11"/>
  <c r="AY109" i="11"/>
  <c r="AY107" i="11"/>
  <c r="AY94" i="11"/>
  <c r="AY82" i="11"/>
  <c r="AY78" i="11"/>
  <c r="AY69" i="11"/>
  <c r="AY66" i="11"/>
  <c r="AY62" i="11"/>
  <c r="AY60" i="11"/>
  <c r="AY58" i="11"/>
  <c r="AY43" i="11"/>
  <c r="CG6" i="11"/>
  <c r="AY127" i="11"/>
  <c r="AY112" i="11"/>
  <c r="AY108" i="11"/>
  <c r="AY101" i="11"/>
  <c r="AY99" i="11"/>
  <c r="AY85" i="11"/>
  <c r="AY79" i="11"/>
  <c r="AY138" i="11"/>
  <c r="AY129" i="11"/>
  <c r="AY124" i="11"/>
  <c r="AY117" i="11"/>
  <c r="AY97" i="11"/>
  <c r="AY68" i="11"/>
  <c r="AY61" i="11"/>
  <c r="AY52" i="11"/>
  <c r="AY47" i="11"/>
  <c r="AY46" i="11"/>
  <c r="AY45" i="11"/>
  <c r="AY44" i="11"/>
  <c r="AY42" i="11"/>
  <c r="AY41" i="11"/>
  <c r="AY25" i="11"/>
  <c r="AY17" i="11"/>
  <c r="AY102" i="11"/>
  <c r="AY95" i="11"/>
  <c r="AY72" i="11"/>
  <c r="AY67" i="11"/>
  <c r="AY36" i="11"/>
  <c r="AY73" i="11"/>
  <c r="AY57" i="11"/>
  <c r="AY55" i="11"/>
  <c r="AY50" i="11"/>
  <c r="AY34" i="11"/>
  <c r="AY24" i="11"/>
  <c r="AY22" i="11"/>
  <c r="AY19" i="11"/>
  <c r="AY125" i="11"/>
  <c r="AY105" i="11"/>
  <c r="AY104" i="11"/>
  <c r="AY80" i="11"/>
  <c r="AY70" i="11"/>
  <c r="AY59" i="11"/>
  <c r="AY27" i="11"/>
  <c r="AY26" i="11"/>
  <c r="AY20" i="11"/>
  <c r="AY18" i="11"/>
  <c r="AY15" i="11"/>
  <c r="AY119" i="11"/>
  <c r="AY54" i="11"/>
  <c r="AY53" i="11"/>
  <c r="AY32" i="11"/>
  <c r="AY16" i="11"/>
  <c r="AY96" i="11"/>
  <c r="AY84" i="11"/>
  <c r="AY74" i="11"/>
  <c r="AY71" i="11"/>
  <c r="AY56" i="11"/>
  <c r="AY51" i="11"/>
  <c r="AY49" i="11"/>
  <c r="AY33" i="11"/>
  <c r="AY23" i="11"/>
  <c r="AY21" i="11"/>
</calcChain>
</file>

<file path=xl/sharedStrings.xml><?xml version="1.0" encoding="utf-8"?>
<sst xmlns="http://schemas.openxmlformats.org/spreadsheetml/2006/main" count="1240" uniqueCount="288">
  <si>
    <t>ўсиш суръати, %</t>
  </si>
  <si>
    <t>"Ўзкимёсаноат" АЖ</t>
  </si>
  <si>
    <t>"Навоий КМК" ДК</t>
  </si>
  <si>
    <t>"Олмалиқ КМК" АЖ</t>
  </si>
  <si>
    <t>"Ўзтўқимачиликсаноат" уюшмаси</t>
  </si>
  <si>
    <t>"Ўзчармсаноат" уюшмаси</t>
  </si>
  <si>
    <t>Т/р</t>
  </si>
  <si>
    <t>"Ўзбекгидроэнерго" АЖ</t>
  </si>
  <si>
    <t>"Ўздонмаҳсулот" АК</t>
  </si>
  <si>
    <t>Қишлоқ хўжалиги вазирлиги (Озиқ-овқат саноати)</t>
  </si>
  <si>
    <t>млрд.сўм</t>
  </si>
  <si>
    <t xml:space="preserve">Тармоқлар ва 
маҳсулотлар номи </t>
  </si>
  <si>
    <t>Ўлчов бирлиги</t>
  </si>
  <si>
    <t>ўсиш суръати,
%</t>
  </si>
  <si>
    <t xml:space="preserve">Саноат маҳсулотлари - жами: </t>
  </si>
  <si>
    <t>x</t>
  </si>
  <si>
    <t>I</t>
  </si>
  <si>
    <t>минг тонна</t>
  </si>
  <si>
    <t>II</t>
  </si>
  <si>
    <t>Аммиакли селитра</t>
  </si>
  <si>
    <t>минг тонна
(физик ҳажмда)</t>
  </si>
  <si>
    <t>Карбамид</t>
  </si>
  <si>
    <t>Аммоний сулфати</t>
  </si>
  <si>
    <t>Азот-фосфорли ўғитлар</t>
  </si>
  <si>
    <t>Аммофос</t>
  </si>
  <si>
    <t>Хлорли калий</t>
  </si>
  <si>
    <t>Суперфосфат</t>
  </si>
  <si>
    <t>Натрий цианиди</t>
  </si>
  <si>
    <t>Кальцийланган сода</t>
  </si>
  <si>
    <t>IV</t>
  </si>
  <si>
    <t>Олтин</t>
  </si>
  <si>
    <t>кг</t>
  </si>
  <si>
    <t>Кумуш</t>
  </si>
  <si>
    <t>-</t>
  </si>
  <si>
    <t>тонна</t>
  </si>
  <si>
    <t>V</t>
  </si>
  <si>
    <t>Мис катоди</t>
  </si>
  <si>
    <t>Цемент</t>
  </si>
  <si>
    <t>VI</t>
  </si>
  <si>
    <t>навли прокат</t>
  </si>
  <si>
    <t>VII</t>
  </si>
  <si>
    <t>Енгил автомобиллар</t>
  </si>
  <si>
    <t>минг дона</t>
  </si>
  <si>
    <t>дона</t>
  </si>
  <si>
    <t>Куч агрегатлари</t>
  </si>
  <si>
    <t>Аккумулятор батареялари</t>
  </si>
  <si>
    <t>8</t>
  </si>
  <si>
    <t>VIII</t>
  </si>
  <si>
    <t>Кучланиш кабеллар</t>
  </si>
  <si>
    <t>км</t>
  </si>
  <si>
    <t>Холодильник ва музлаткичлар</t>
  </si>
  <si>
    <t>Кондиционерлар</t>
  </si>
  <si>
    <t>Кир ювиш машиналари</t>
  </si>
  <si>
    <t>Овқат тайёрлаш учун ускуналар</t>
  </si>
  <si>
    <t>минг кВА.</t>
  </si>
  <si>
    <t>Чангюткичлар</t>
  </si>
  <si>
    <t>IX</t>
  </si>
  <si>
    <t>Калава ип</t>
  </si>
  <si>
    <t>Газлама</t>
  </si>
  <si>
    <t>млн.кв.м</t>
  </si>
  <si>
    <t>Трикотаж мато</t>
  </si>
  <si>
    <t>Трикотаж маҳсулотлари</t>
  </si>
  <si>
    <t>млн. дона</t>
  </si>
  <si>
    <t>Пайпоқ маҳсулотлари</t>
  </si>
  <si>
    <t>млн. жуфт</t>
  </si>
  <si>
    <t>Тикувчилик маҳсулотлари</t>
  </si>
  <si>
    <t>X</t>
  </si>
  <si>
    <t>Чарм маҳсулотлари</t>
  </si>
  <si>
    <t>млн.кв.дм</t>
  </si>
  <si>
    <t>Пойабзал маҳсулотлари</t>
  </si>
  <si>
    <t>млн.жуфт</t>
  </si>
  <si>
    <t>Чарм-атторлик маҳсулотлари</t>
  </si>
  <si>
    <t>XI</t>
  </si>
  <si>
    <t>Ун</t>
  </si>
  <si>
    <t>Омухта ем</t>
  </si>
  <si>
    <t>XII</t>
  </si>
  <si>
    <t>"Ўзёғмойсаноат" уюшмаси</t>
  </si>
  <si>
    <t>Хўжалик совуни</t>
  </si>
  <si>
    <t>Маргарин маҳсулотлари</t>
  </si>
  <si>
    <t>XIII</t>
  </si>
  <si>
    <t>Ойна</t>
  </si>
  <si>
    <t>Керамик плиткалар</t>
  </si>
  <si>
    <t>минг кв.м</t>
  </si>
  <si>
    <t>XIV</t>
  </si>
  <si>
    <t>Кўмир</t>
  </si>
  <si>
    <t>XV</t>
  </si>
  <si>
    <t>XVI</t>
  </si>
  <si>
    <t>XVII</t>
  </si>
  <si>
    <t>Пиллачилик ва қоракўлчиликни ривожлантириш қўмитаси</t>
  </si>
  <si>
    <t>Хом ипак</t>
  </si>
  <si>
    <t>Ипак момиғи</t>
  </si>
  <si>
    <t>Ипак мато</t>
  </si>
  <si>
    <t>минг пагона м</t>
  </si>
  <si>
    <t>Ипак чиқинди</t>
  </si>
  <si>
    <t>Ипак гилам</t>
  </si>
  <si>
    <t>XVIII</t>
  </si>
  <si>
    <t>XIX</t>
  </si>
  <si>
    <t xml:space="preserve">"Ўзмахсусмонтажқурилиш" АК </t>
  </si>
  <si>
    <t>Металл трубалар</t>
  </si>
  <si>
    <t>Металл прутка ва катанкалар</t>
  </si>
  <si>
    <t>"Ўзбекефтгаз" АЖ</t>
  </si>
  <si>
    <t>х</t>
  </si>
  <si>
    <t>табиий газ</t>
  </si>
  <si>
    <t>млн.м.куб</t>
  </si>
  <si>
    <t>2</t>
  </si>
  <si>
    <t>газ конденсати</t>
  </si>
  <si>
    <t>нефть</t>
  </si>
  <si>
    <t>суюлтирилган газ</t>
  </si>
  <si>
    <t>олтингугурт</t>
  </si>
  <si>
    <t>полиэтилен</t>
  </si>
  <si>
    <t>табиий газни қайта ишлаш (ШГКМ)</t>
  </si>
  <si>
    <t>автобензин</t>
  </si>
  <si>
    <t xml:space="preserve">авиакеросин Джет-1 </t>
  </si>
  <si>
    <t>дизель ёқилғиси</t>
  </si>
  <si>
    <t>11</t>
  </si>
  <si>
    <t>керосин GTL</t>
  </si>
  <si>
    <t>нафта GTL</t>
  </si>
  <si>
    <t>мазут ёқилғиси</t>
  </si>
  <si>
    <t>млрд. сўм</t>
  </si>
  <si>
    <t>электр энергияси</t>
  </si>
  <si>
    <t>млн.кВтч</t>
  </si>
  <si>
    <t>иссиқлик энергияси</t>
  </si>
  <si>
    <t>тыс.Гкал</t>
  </si>
  <si>
    <t>млрд сўм</t>
  </si>
  <si>
    <t>электр энергия</t>
  </si>
  <si>
    <t>млн.кВт/час</t>
  </si>
  <si>
    <t>1</t>
  </si>
  <si>
    <t>шу жумладан товар маҳсулот</t>
  </si>
  <si>
    <t>3</t>
  </si>
  <si>
    <t>4</t>
  </si>
  <si>
    <t>Рух метали</t>
  </si>
  <si>
    <t>5</t>
  </si>
  <si>
    <t>Портландцемент</t>
  </si>
  <si>
    <t>6</t>
  </si>
  <si>
    <t>7</t>
  </si>
  <si>
    <t>Молибден метали</t>
  </si>
  <si>
    <t xml:space="preserve">"Ўзметкомбинат" АЖ </t>
  </si>
  <si>
    <t>Қора метал прокат маҳсулотлари:</t>
  </si>
  <si>
    <t>пўлат соққалар</t>
  </si>
  <si>
    <t>Ферроқотишмалар</t>
  </si>
  <si>
    <t>Автомобилсозлик саноати,
 шундан:</t>
  </si>
  <si>
    <t xml:space="preserve">Isuzu автобус ва юк автомобиллари </t>
  </si>
  <si>
    <t>MAN, SINOTRUCK юк автомобиллари 
ва автобуслар</t>
  </si>
  <si>
    <t>Камаз юк автомобиллари, тиркамалар 
ва ярим тиркамалар</t>
  </si>
  <si>
    <t>Енгил тижорий автомобиллар</t>
  </si>
  <si>
    <t>Қишлоқ хўжалиги корхоналари, жами</t>
  </si>
  <si>
    <t>"Ўзэлтехсаноат" уюшмаси</t>
  </si>
  <si>
    <t>Интернет тармоқлари "LAN" кабеллар</t>
  </si>
  <si>
    <t>Кучланиш  трансформаторлари</t>
  </si>
  <si>
    <t>Бощқалар</t>
  </si>
  <si>
    <t>Ўсимлик мойи</t>
  </si>
  <si>
    <t>Қурилиш материаллари саноати ("Ўзсаноатқурилишматериаллари" уюшмаси корхоналари)</t>
  </si>
  <si>
    <t>Гипсокартон маҳсулотлари</t>
  </si>
  <si>
    <t xml:space="preserve">"Ўзбеккўмир" АЖ </t>
  </si>
  <si>
    <t>Каолин</t>
  </si>
  <si>
    <t>Бошка маҳсулот</t>
  </si>
  <si>
    <t>"Шарғункўмир" АЖ</t>
  </si>
  <si>
    <t>"Ўзиккиламчиранглиметалл" АЖ</t>
  </si>
  <si>
    <t>Алюмин қотишмалари</t>
  </si>
  <si>
    <t>Мис қотишмалари</t>
  </si>
  <si>
    <t>Қўрғошин қотишмалари</t>
  </si>
  <si>
    <t>Бошқа саноат тармоқлари</t>
  </si>
  <si>
    <t>“Миллий электр тармоклари” АЖ</t>
  </si>
  <si>
    <t>“Ҳудудий электр тармоқлари” АЖ</t>
  </si>
  <si>
    <t>Ўзбекистон матбуот ва ахборот агентлиги</t>
  </si>
  <si>
    <t>Компания "Шарк"</t>
  </si>
  <si>
    <t>“Ўзбекистон темир йуллари” АЖ</t>
  </si>
  <si>
    <t xml:space="preserve">Автомобиль йўллари қўмитаси </t>
  </si>
  <si>
    <t>"Ўзпахтасаноат" АЖ</t>
  </si>
  <si>
    <t>«Ҳудудгазтаъминот» АЖ</t>
  </si>
  <si>
    <t>Бошқалар</t>
  </si>
  <si>
    <t>натура</t>
  </si>
  <si>
    <t>Кутилиш</t>
  </si>
  <si>
    <t>Прогноз</t>
  </si>
  <si>
    <t xml:space="preserve">"Иссиқлик электр станциялари" АЖ </t>
  </si>
  <si>
    <t>III</t>
  </si>
  <si>
    <t xml:space="preserve">Тармоқлар тасарруфидаги корхоналар - жами: </t>
  </si>
  <si>
    <t>298,4</t>
  </si>
  <si>
    <t>28,9</t>
  </si>
  <si>
    <t>2020 йил прогноз</t>
  </si>
  <si>
    <t>(қўшимча топшириқ билан)</t>
  </si>
  <si>
    <t>1220 
факат камаз юк автомобиллари</t>
  </si>
  <si>
    <t>942,4 Шарганкумир билан бирга</t>
  </si>
  <si>
    <t>Ҳудудий саноат</t>
  </si>
  <si>
    <t>XX</t>
  </si>
  <si>
    <t>Таксимланмаган ҳажм</t>
  </si>
  <si>
    <t>Амалда</t>
  </si>
  <si>
    <t xml:space="preserve">Белгиланган прогноз кўрсаткичларнинг бажарилмаслик сабаблари 
ва мавжуд муаммолар </t>
  </si>
  <si>
    <t xml:space="preserve">Ўтган йилга нисбатан бажарилмаслик сабаблари 
ва мавжуд муаммолар </t>
  </si>
  <si>
    <t>97-727-51-58-Алишерака</t>
  </si>
  <si>
    <t>2021 йил январь-февраль ойларида кумуш ишлаб чиқариш ҳажмлари пасайганли асосий сабаби, унинг таркибида қўрғошини бор ҳомашёси экспортдан ҳажмлар кўпроқ қайтганлиги.</t>
  </si>
  <si>
    <t>Сульфат кислотаси</t>
  </si>
  <si>
    <t>2021 йилда рух метали хом ашё етишмаслиги сабабли, рух метали ишлаб чиқариш кўрсаткичи 100 минг тоннани ташкил қилган. (2020 йилда режа бўйича 102 минг тонна рух метали ишлаб чиқарилган). Ўзбекистон Республикаси Президентининг ПҚ-3954-сонли қарори билан тасдиқланган чора-тадбирлар бўйича сотиб олиниши ва монтаж қилиниши керак бўлган ускуналар пандемия туфайли кечикиши сабабли ўсиш суръати пасайган.</t>
  </si>
  <si>
    <t>2021 йил январь ойида цемент ишлаб чиқариш корхоналарига табиий газ етказиб берилмаганлиги оқибатида 89 минг тонна цемент кам ишлаб чиқарилди.</t>
  </si>
  <si>
    <t>Дунё бозорида ип калаванинг нархи 1,5 долларга қимматлашганлиги сабабли, маҳаллий тармоқ корхоналари томонидан ишлаб чиқарилган ип калаванинг асосий қисми экспортга йўналтирилди. Натижада газлама, трикотаж мато ва пайпоқ маҳсулотлари ишлаб чиқарувчи корхоналарда хомашё тақчиллиги юзага келиб маҳсулот ишлаб чиқариш прогноз кўрсаткичлари ижроси таъминланмади.</t>
  </si>
  <si>
    <t xml:space="preserve">Жорий йилнинг 1 январдан 31 январга қадар азотли ўғитлар ишлаб чиқарувчи йирик корхоналарга табиий газ етказиб беришдаги муаммолар сабабли ишлаб чиқаришлар мажбуран тўхтатилган ёки минимал қувватларда ишлатилган бунинг оқибатида ишлаб чиқариш кўрсаткичлари бажарилмаган. Жумладан, январь ойида "Максам-Чирчиқ" АЖга 52,3 млн. ва "Фарғонаазот" АЖга 58,4 млн. куб. м табиий газ кам етказиб берилган.  </t>
  </si>
  <si>
    <t>Иссиқлик энергиясининг ўсиш сўръати камайиши, йирик истеъмолчи бўлган “Навоий Азот” АЖнинг иссиқлик энергиясига бўлган талабининг (2020 йилда - 800,0 минг Гкалл, 2021 йилга - 393,0 минг Гкалл) кескин камайганлиги сабабли иссиқлик энергияси кам ишлаб чиқарилган.</t>
  </si>
  <si>
    <t>2020 йил январь-февраль ойларида гидроэлектростанциялар гидроагрегатлари орқали 4926 млн.м3 сув сарфланган бўлса, 2021 йил январь-февраль ойларида 4272,1 млн.м3 ни ташкил этмоқда. Бу ўтган йилги кўрсаткичга нисбатан 86,0% ни ташкил этмоқда. Бундан ташқари йирик сув омборларидаги заҳира сувларининг ҳажми ҳам ўтган йилга нисбатан кам.</t>
  </si>
  <si>
    <t>"Ўзбекнефтгаз" АЖга қарашли газ қазиб олиш конларининг асосий қисми узоқ йиллардан бери ўзлаштириш эвазига, қатлам босимининг тушиши кузатилиб, қазиб олиш хажмларида камайиш кузатилмоқда. Шу жумладан, Газли НГҚЧБда "Учқир" сиқув компрессор станциясининг 2-навбати ГПА-200нинг  ишга туширилмаган.</t>
  </si>
  <si>
    <t xml:space="preserve">Шўртан НГҚЧ, Водий НГҚЧ, Газли НГҚЧ бошқармалари томонидан табий газ қазиб чиқариш ҳажми ва таркибидаги мавжуд газ конденсати миқдорлари камайганлиги сабабли.  </t>
  </si>
  <si>
    <t xml:space="preserve">Муборак нефт ва газ қазиб чиқариш бошқармаси конларида нефт қазиб олиш бошланғич захираларнинг асосий қисми қазиб олинганлиги сабабли, мавжуд конлардан нефт қазиб олиш миқдорлари қудуқларда амалга оширилган геологик-техник тадбирлари етарли натижа бермаганлиги сабабли табиий тушиши кузатилган. </t>
  </si>
  <si>
    <t>Муборак ГҚИЗ, Шўртан Бош иншоати ҳамда Газли НГҚЧБда янги газдан пропан-бутан аралашмаси ажратиб олиш лойихаларини ишга туширилган.</t>
  </si>
  <si>
    <t>Муборак газни қайта ишлаш заводида 2020 йилда режали таъмирлаш ишлари амалга оширилмаган, 2021 йил 1 чорак давомида режали таъмирлаш ишлари бажарилиши сабабли олтингугурт ишлаб чиқариш миқдорлари ўтган йилнинг мос даврига нисбатан кам ишлаб чиқарилган.</t>
  </si>
  <si>
    <t xml:space="preserve">2021 йилда ишлаб чиқариш прогноз кўрсаткичлари ишлаб чиқариш қувватидан келиб чиқиб, режа буйича 2021 йилда 30 кунга регламент бўйича таъмирлаш ишлари учун 30 кунга тухтатиш кузда тутилган. </t>
  </si>
  <si>
    <t>2021 йилда модернизация ишларини амалга ошириш учун тайёргарлик олиб борилмоқда. (2021 йил учун прогноз кўрсаткичлари "Шуртан ГКМ" лойихавий қуввати ҳисобига)</t>
  </si>
  <si>
    <t>Джет-1 авиакеросин маҳсулотининг 15,3 минг тонна қолдиқ ҳажмлари мавжудлиги сабабли.</t>
  </si>
  <si>
    <t>2021 йилда ФНҚИЗ ва "Джаркурганнефть" АЖ "Ўзбекнефтгаз"АЖ таркибидан чиқариб ташлаганлиги сабабли 53,4 минг тоннани фақат БНПЗ томонидан ишлаб чиқарилган.</t>
  </si>
  <si>
    <t>2021 йилда қайта ишланиши режалаштирилган хом-ашёнинг таркибини оғирлашганлиги.</t>
  </si>
  <si>
    <t>2021 йилда саноатда ишлаб чикариш хажмини 2020 йилга нисбатан усиш хажмини пастлигига сабаб, 2020 йил июл ойида Вазирлар Махкамаси кошидаги идоралар аро тариф комиссиясининг 5 сонли  йигилиш баенномасига асосан 4 та йирик ташкилотларнинг Тошкент худудий электр тармоклари корхонаси тассаруфидан чикиб кетиши, хамда МЭТ АЖ дан электр энергиясини сотиб олиш нархинининг ошиши сабаб булган. Бу курсаткичнинг пастлигиниинг яна бир сабаби истеъмолчиларга э/энергиясини етказиб бериш нархи 2019 йилдан ошмаганлиги.</t>
  </si>
  <si>
    <t>I- чоракда металл трубаларга эхтиёж кам булганлиги сабабли прогноз курсаткичи 65,6%га (прогноз 105,0%) бажарилди, ишлаб чиқарилиши прогнозга нисбатан 11,3 минг тонна металл трубалар кам ишлаб чиқарилган. Металл прутки ва катанкаларга нисбатан бозорда эхтиёж кескин ошганлиги учун  металл прутки ва катанкалар прогнозга нисбатан 29,8 минг тонна  кўпроқ яъни 325,6% (прогноз 105,0%)  ишлаб чиқарилган.</t>
  </si>
  <si>
    <t>Бажарилмаганлиги сабаби ИЭС АЖ ИЭС ва ИЭСлари  режа микдорида курсатилган табиий газ ва мазут ёкилгиси билан таъминланмаганлиги</t>
  </si>
  <si>
    <t>Корхонада абсорбер носозлиги туфайли тозаланган тузли эритмада аммиакнинг ютилиш жараёнида муаммолар юзага келганлиги сабабли 1-чоракда ишлаб чиқариш прогнози камайтирилган. Бунинг натижасида жорий йил январь ойида 1-босқич ишлаб чиқариши тўхтатилиб,  абсорберда тозалаш таъмирлаш ишлари ўтказилди. Ишлаб чиқаришдаги қолоқликлар йил якуни билан тўлдирилиши кутилмоқда.</t>
  </si>
  <si>
    <t xml:space="preserve">Ферроқотишмалар ишлаб чиқариш режаси ўтган йилга нисбатан 894 тонна кам ишлаб чиқарилди, аммо йил якуни билан ишлаб чиқариш режаси 100,0%ни ва ўсиш суръати 100,7%ни ташкил этади. </t>
  </si>
  <si>
    <t>"ЎзАвто Моторс" АЖда General Motors корпорациясининг янги сифат стандартларини жорий қилиш ҳамда барча зарур модернизация жараёнларини амалга ошириш мақсадида 2020 йилнинг 20 декабридан 2021 йилнинг 1 февралига қадар Асака заводи фаолияти вақтинча тўхтатилган.
Бундан ташқари, енгил автомобиллар ишлаб чиқаришда глобал бозорда вужудга келган микросхемаларнинг (яримўтказгичлар) етказиб берилишидаги узилишлар (танқисликлар) “Uzauto Motors” АЖнинг жорий йилдаги ишлаб чиқариш ҳажмларининг пасайишига олиб келди.</t>
  </si>
  <si>
    <t>Қишлоқ хўжалиги машинасозлиги корхоналарининг жорий кредитор  қарздорлиги 715,7 млрд. сўмни (шундан муддати ўтган қарздорлик 131,1 млрд. сўм) ташкил этади. 
Айланма маблағлар етишмаслиги сабабли, бугунги кунда корхоналар фаолияти қисман тўхтатилган.</t>
  </si>
  <si>
    <t>Техник пахта чигитини очиқ биржа савдолари орқали сотилиши натижасида (бугунги кунда 200 дан ортиқ кичик корхоналар томонидан харид қилинмоқда) пахта чигитини умумий қайта ишлаш жараёнида «Ўзёғмойсаноат» уюшмаси тизимидаги корхоналарнинг улуши камайиб бормоқда. Техник пахта чигитининг бошқа ёғ-мой корхоналарида қайта ишланган қисми ҳамда пахтачилик кластерларидаги мавжуд техник пахта чигитини эркин ҳаракатланиши натижасида ундан олиниши керак бўлган, экстракция мойи ва иккиламчи маҳсулотлар (СЖК, ДЖК, техник саломас ёғ кислоталари) миқдори ҳам камайди. Натижада, хўжалик совуни ишлаб чиқаришда хом-ашё танқислиги юзага келмоқда. Бундан ташқари, бугунги кунда биржа савдоларида хўжалик совунига бўлган талабнинг камлиги ҳам ишлаб чиқаришга ўз таъсирини кўрсатмоқда.</t>
  </si>
  <si>
    <t>2021 йил январь-март ойларининг дастлабки декадасида ишлаб чиқариш ускунаси бузилганлиги натижасида таъмирлаш ишлари олиб борилган, бунинг оқибатида саноат маҳсулотлари кам миқдорда ишлаб чиқарилган.</t>
  </si>
  <si>
    <t>2021 йил январь-март ойларида 919,0 минг тонна кўмир қазиб олинди,  “Ангрен кўмир конида” кўмир устки қатламларини очиш ишларига асосий куч қаратилиб, қиялик бурчакларини меъёрий талаблар даражасига келтириш ишлари олиб борилмоқда. Шунингдек, аутсорсинг шаклида жалб қилинган тоғ-кон техникалари “Апартак кўмир конига” бириктирилиб, “Ангрен кўмир конида” кўмир қазиб олиш хажмлари камайтирилиб, Апартак кўмир конидан 2021 йил учун 1 333 минг тонна кўмир қазиш ишлари режалаштирилган.</t>
  </si>
  <si>
    <t>2021 йил 
январь-декабрь</t>
  </si>
  <si>
    <t>Давлат шерикчилик ҳамкорлигидаги 
2 та ИЭС корхонаси</t>
  </si>
  <si>
    <t>млн.кВт.с.</t>
  </si>
  <si>
    <t>Самарқанд ва Навоий вил.  100 МВт фотоэлектр қуёш электр станциялар</t>
  </si>
  <si>
    <t>бошқа махсулот ва хизматлар (млрд. сўм)</t>
  </si>
  <si>
    <t>2021 йилнинг 1 январидан 31 январига қадар кимё корхоналарга табиий газ белгиланган параметрларда ва ҳажмларда етказиб берилмаган, жумладан, кимё корхоналарига жами 140 720 минг куб м. табиий газ кам берилган.</t>
  </si>
  <si>
    <t>Телевизорлар</t>
  </si>
  <si>
    <t xml:space="preserve">Бозор талабидан келиб чиққан ҳолда юк автомобиллари, махсус техникалар, тиркама ва ярим тиркамалар ишлаб чиқариш ҳажми камайган. </t>
  </si>
  <si>
    <t xml:space="preserve">Жорий йилнинг 1-чорагида пўлат шарлар ишлаб чиқариш хажмлари режа бўйича 46,8 минг тонна амалда эса 42,8 минг тоннани режага нисбатан 91,4% (-4,0 минг тонна). Ишлаб чиқариш бўйича режа кўрсаткичларни бажарилмаганлигининг асосий сабаби, жорий йилнинг 1-чорагида пўлат шарлар учун  режа бўйича 41,8 минг тонна амалда эса 9,9 минг тонна (31,9% режага нисбатан) қуйма ярим тайёр маҳсулотлар импорт қилинди. Импорт фақатгина “Шимкент темир” ҚК МЧЖ ҳисобига амалга оширилди. </t>
  </si>
  <si>
    <r>
      <t xml:space="preserve">2019 й.
</t>
    </r>
    <r>
      <rPr>
        <i/>
        <sz val="16"/>
        <rFont val="Times New Roman"/>
        <family val="1"/>
        <charset val="204"/>
      </rPr>
      <t>январь-декабрь</t>
    </r>
    <r>
      <rPr>
        <b/>
        <sz val="16"/>
        <rFont val="Times New Roman"/>
        <family val="1"/>
        <charset val="204"/>
      </rPr>
      <t xml:space="preserve">
</t>
    </r>
    <r>
      <rPr>
        <b/>
        <i/>
        <sz val="16"/>
        <rFont val="Times New Roman"/>
        <family val="1"/>
        <charset val="204"/>
      </rPr>
      <t>(амалда)</t>
    </r>
  </si>
  <si>
    <r>
      <t xml:space="preserve">2020 йил </t>
    </r>
    <r>
      <rPr>
        <sz val="16"/>
        <rFont val="Times New Roman"/>
        <family val="1"/>
        <charset val="204"/>
      </rPr>
      <t>(амалда)</t>
    </r>
    <r>
      <rPr>
        <b/>
        <sz val="16"/>
        <rFont val="Times New Roman"/>
        <family val="1"/>
        <charset val="204"/>
      </rPr>
      <t xml:space="preserve">
</t>
    </r>
    <r>
      <rPr>
        <i/>
        <sz val="16"/>
        <rFont val="Times New Roman"/>
        <family val="1"/>
        <charset val="204"/>
      </rPr>
      <t>январь-декабрь</t>
    </r>
  </si>
  <si>
    <r>
      <t xml:space="preserve">2020 й.
</t>
    </r>
    <r>
      <rPr>
        <i/>
        <sz val="16"/>
        <rFont val="Times New Roman"/>
        <family val="1"/>
        <charset val="204"/>
      </rPr>
      <t>январь</t>
    </r>
    <r>
      <rPr>
        <b/>
        <sz val="16"/>
        <rFont val="Times New Roman"/>
        <family val="1"/>
        <charset val="204"/>
      </rPr>
      <t xml:space="preserve">
</t>
    </r>
    <r>
      <rPr>
        <b/>
        <i/>
        <sz val="16"/>
        <rFont val="Times New Roman"/>
        <family val="1"/>
        <charset val="204"/>
      </rPr>
      <t>(амалда)</t>
    </r>
  </si>
  <si>
    <r>
      <t xml:space="preserve">2021 йил 
</t>
    </r>
    <r>
      <rPr>
        <i/>
        <sz val="16"/>
        <rFont val="Times New Roman"/>
        <family val="1"/>
        <charset val="204"/>
      </rPr>
      <t>январь</t>
    </r>
  </si>
  <si>
    <r>
      <t xml:space="preserve">2020 й.
</t>
    </r>
    <r>
      <rPr>
        <i/>
        <sz val="16"/>
        <rFont val="Times New Roman"/>
        <family val="1"/>
        <charset val="204"/>
      </rPr>
      <t>январь-февраль</t>
    </r>
    <r>
      <rPr>
        <b/>
        <sz val="16"/>
        <rFont val="Times New Roman"/>
        <family val="1"/>
        <charset val="204"/>
      </rPr>
      <t xml:space="preserve">
</t>
    </r>
    <r>
      <rPr>
        <b/>
        <i/>
        <sz val="16"/>
        <rFont val="Times New Roman"/>
        <family val="1"/>
        <charset val="204"/>
      </rPr>
      <t>(амалда)</t>
    </r>
  </si>
  <si>
    <r>
      <t xml:space="preserve">2021 йил 
</t>
    </r>
    <r>
      <rPr>
        <i/>
        <sz val="16"/>
        <rFont val="Times New Roman"/>
        <family val="1"/>
        <charset val="204"/>
      </rPr>
      <t>январь-февраль</t>
    </r>
  </si>
  <si>
    <r>
      <t xml:space="preserve">2020 й.
</t>
    </r>
    <r>
      <rPr>
        <i/>
        <sz val="16"/>
        <rFont val="Times New Roman"/>
        <family val="1"/>
        <charset val="204"/>
      </rPr>
      <t>январь-март</t>
    </r>
    <r>
      <rPr>
        <b/>
        <sz val="16"/>
        <rFont val="Times New Roman"/>
        <family val="1"/>
        <charset val="204"/>
      </rPr>
      <t xml:space="preserve">
</t>
    </r>
    <r>
      <rPr>
        <b/>
        <i/>
        <sz val="16"/>
        <rFont val="Times New Roman"/>
        <family val="1"/>
        <charset val="204"/>
      </rPr>
      <t>(амалда)</t>
    </r>
  </si>
  <si>
    <r>
      <t xml:space="preserve">2021 йил 
</t>
    </r>
    <r>
      <rPr>
        <i/>
        <sz val="16"/>
        <rFont val="Times New Roman"/>
        <family val="1"/>
        <charset val="204"/>
      </rPr>
      <t>январь-март</t>
    </r>
  </si>
  <si>
    <r>
      <t xml:space="preserve">2020 й.
</t>
    </r>
    <r>
      <rPr>
        <i/>
        <sz val="16"/>
        <rFont val="Times New Roman"/>
        <family val="1"/>
        <charset val="204"/>
      </rPr>
      <t>январь-апрель</t>
    </r>
    <r>
      <rPr>
        <b/>
        <sz val="16"/>
        <rFont val="Times New Roman"/>
        <family val="1"/>
        <charset val="204"/>
      </rPr>
      <t xml:space="preserve">
</t>
    </r>
    <r>
      <rPr>
        <b/>
        <i/>
        <sz val="16"/>
        <rFont val="Times New Roman"/>
        <family val="1"/>
        <charset val="204"/>
      </rPr>
      <t>(амалда)</t>
    </r>
  </si>
  <si>
    <r>
      <t xml:space="preserve">2020 й.
</t>
    </r>
    <r>
      <rPr>
        <i/>
        <sz val="16"/>
        <rFont val="Times New Roman"/>
        <family val="1"/>
        <charset val="204"/>
      </rPr>
      <t>январь-июнь</t>
    </r>
    <r>
      <rPr>
        <b/>
        <sz val="16"/>
        <rFont val="Times New Roman"/>
        <family val="1"/>
        <charset val="204"/>
      </rPr>
      <t xml:space="preserve">
</t>
    </r>
    <r>
      <rPr>
        <b/>
        <i/>
        <sz val="16"/>
        <rFont val="Times New Roman"/>
        <family val="1"/>
        <charset val="204"/>
      </rPr>
      <t>(амалда)</t>
    </r>
  </si>
  <si>
    <r>
      <t xml:space="preserve">2021 йил 
</t>
    </r>
    <r>
      <rPr>
        <b/>
        <i/>
        <sz val="16"/>
        <rFont val="Times New Roman"/>
        <family val="1"/>
        <charset val="204"/>
      </rPr>
      <t>январь-июнь</t>
    </r>
  </si>
  <si>
    <r>
      <t xml:space="preserve">2020 й.
</t>
    </r>
    <r>
      <rPr>
        <i/>
        <sz val="16"/>
        <rFont val="Times New Roman"/>
        <family val="1"/>
        <charset val="204"/>
      </rPr>
      <t>январь-декабрь</t>
    </r>
    <r>
      <rPr>
        <b/>
        <sz val="16"/>
        <rFont val="Times New Roman"/>
        <family val="1"/>
        <charset val="204"/>
      </rPr>
      <t xml:space="preserve">
</t>
    </r>
    <r>
      <rPr>
        <b/>
        <i/>
        <sz val="16"/>
        <rFont val="Times New Roman"/>
        <family val="1"/>
        <charset val="204"/>
      </rPr>
      <t>(амалда)</t>
    </r>
  </si>
  <si>
    <r>
      <t>II</t>
    </r>
    <r>
      <rPr>
        <vertAlign val="superscript"/>
        <sz val="18"/>
        <rFont val="Times New Roman"/>
        <family val="1"/>
        <charset val="204"/>
      </rPr>
      <t>1</t>
    </r>
  </si>
  <si>
    <r>
      <t>II</t>
    </r>
    <r>
      <rPr>
        <vertAlign val="superscript"/>
        <sz val="18"/>
        <rFont val="Times New Roman"/>
        <family val="1"/>
        <charset val="204"/>
      </rPr>
      <t>2</t>
    </r>
  </si>
  <si>
    <r>
      <t xml:space="preserve">2021 йил 
</t>
    </r>
    <r>
      <rPr>
        <i/>
        <sz val="16"/>
        <color rgb="FFC00000"/>
        <rFont val="Times New Roman"/>
        <family val="1"/>
        <charset val="204"/>
      </rPr>
      <t>январь-апрель</t>
    </r>
  </si>
  <si>
    <r>
      <rPr>
        <b/>
        <sz val="26"/>
        <color rgb="FF0070C0"/>
        <rFont val="Times New Roman"/>
        <family val="1"/>
        <charset val="204"/>
      </rPr>
      <t>Саноат маҳсулотлари</t>
    </r>
    <r>
      <rPr>
        <b/>
        <sz val="26"/>
        <rFont val="Times New Roman"/>
        <family val="1"/>
        <charset val="204"/>
      </rPr>
      <t xml:space="preserve"> ишлаб чиқариш кўрсаткичлари тўғрисида 
МАЪЛУМОТ</t>
    </r>
  </si>
  <si>
    <t>Саноат маҳсулотлари ишлаб чиқариш</t>
  </si>
  <si>
    <t>Кўрсаткичлар номи</t>
  </si>
  <si>
    <t>Инвестиция</t>
  </si>
  <si>
    <t>млн.долл</t>
  </si>
  <si>
    <t>Импорт</t>
  </si>
  <si>
    <t>Экспорт</t>
  </si>
  <si>
    <t>млн долл</t>
  </si>
  <si>
    <t>%</t>
  </si>
  <si>
    <t>январь-март (1 чорак)</t>
  </si>
  <si>
    <t>факт</t>
  </si>
  <si>
    <t>январь-июнь (ярим йиллик)</t>
  </si>
  <si>
    <t>январь-сентябрь (9 ойлик)</t>
  </si>
  <si>
    <t xml:space="preserve"> Маҳаллийлаштириш </t>
  </si>
  <si>
    <t>Шу жумладан:</t>
  </si>
  <si>
    <t>Ёқилғи энергия ресурсларини тежаш 
(ПҚ-436 02.12.2022й. 4-илова)</t>
  </si>
  <si>
    <t>тн (нефт маҳсулоти)/ млн сум</t>
  </si>
  <si>
    <t>Маҳсулотлар таннархини камайтириш</t>
  </si>
  <si>
    <t>1.3.1</t>
  </si>
  <si>
    <t>1.3.2</t>
  </si>
  <si>
    <t xml:space="preserve">  Бошқа маҳсулотлар:       ТТЗ </t>
  </si>
  <si>
    <t>ФАКТ</t>
  </si>
  <si>
    <t xml:space="preserve">
ФАКТ
</t>
  </si>
  <si>
    <t>278,1
режадан 102,4</t>
  </si>
  <si>
    <t>93,9 *</t>
  </si>
  <si>
    <t xml:space="preserve"> Металл пруток ва  катанкалар</t>
  </si>
  <si>
    <t>Кичик корхоналар</t>
  </si>
  <si>
    <t>Металл труба 
маҳсулотлари</t>
  </si>
  <si>
    <t>эл.энергия 
млн кВт/с.
/млн сум</t>
  </si>
  <si>
    <r>
      <rPr>
        <b/>
        <i/>
        <sz val="16"/>
        <color theme="1"/>
        <rFont val="Times New Roman"/>
        <family val="1"/>
        <charset val="204"/>
      </rPr>
      <t xml:space="preserve">Изоҳ: *) </t>
    </r>
    <r>
      <rPr>
        <i/>
        <sz val="16"/>
        <color theme="1"/>
        <rFont val="Times New Roman"/>
        <family val="1"/>
        <charset val="204"/>
      </rPr>
      <t xml:space="preserve">- жаҳонда юз бераётган геосиёсий ҳолатлар сабабли Россия федерацияси, Қозоғистон, Хитой, Эрон ва Туркия давлатларидан металл прокатлари ва металл труба маҳсулотлари Ўзбекистонга демпинг нархларда импорт қилинаётганлиги туфайли ушбу турдаги маҳаллий маҳсулотлар нархлари пасайиб кетди. Шу сабабли, </t>
    </r>
    <r>
      <rPr>
        <b/>
        <i/>
        <sz val="16"/>
        <color theme="1"/>
        <rFont val="Times New Roman"/>
        <family val="1"/>
        <charset val="204"/>
      </rPr>
      <t>амалдаги нархларда</t>
    </r>
    <r>
      <rPr>
        <i/>
        <sz val="16"/>
        <color theme="1"/>
        <rFont val="Times New Roman"/>
        <family val="1"/>
        <charset val="204"/>
      </rPr>
      <t xml:space="preserve"> ўтган йилга нисбатан умумий кўрсаткич </t>
    </r>
    <r>
      <rPr>
        <b/>
        <i/>
        <sz val="16"/>
        <color theme="1"/>
        <rFont val="Times New Roman"/>
        <family val="1"/>
        <charset val="204"/>
      </rPr>
      <t>94,6 фоизни</t>
    </r>
    <r>
      <rPr>
        <i/>
        <sz val="16"/>
        <color theme="1"/>
        <rFont val="Times New Roman"/>
        <family val="1"/>
        <charset val="204"/>
      </rPr>
      <t xml:space="preserve"> ташкил этган бўлсада, ишлаб чиқарилган </t>
    </r>
    <r>
      <rPr>
        <b/>
        <i/>
        <sz val="16"/>
        <color theme="1"/>
        <rFont val="Times New Roman"/>
        <family val="1"/>
        <charset val="204"/>
      </rPr>
      <t>маҳсулот миқдори жиҳатдан</t>
    </r>
    <r>
      <rPr>
        <i/>
        <sz val="16"/>
        <color theme="1"/>
        <rFont val="Times New Roman"/>
        <family val="1"/>
        <charset val="204"/>
      </rPr>
      <t xml:space="preserve"> умумий кўрсаткич </t>
    </r>
    <r>
      <rPr>
        <b/>
        <i/>
        <sz val="16"/>
        <color theme="1"/>
        <rFont val="Times New Roman"/>
        <family val="1"/>
        <charset val="204"/>
      </rPr>
      <t>110,1</t>
    </r>
    <r>
      <rPr>
        <i/>
        <sz val="16"/>
        <color theme="1"/>
        <rFont val="Times New Roman"/>
        <family val="1"/>
        <charset val="204"/>
      </rPr>
      <t xml:space="preserve"> фоизни ташкил этди. </t>
    </r>
  </si>
  <si>
    <t>"Ўзмахсусмонтажқурилиш" АК нинг асосий кўрсаткичлари бўйича 
2023 йил УМУМИЙ РЕЖАЛАРИ  ва ИЖРОСИ
 (СВОД)
                                                                                                                                                                                                                                               2023 йил 11 ойлиги якунига</t>
  </si>
  <si>
    <t>1.1</t>
  </si>
  <si>
    <t>1.2</t>
  </si>
  <si>
    <t>январь-декабрь (12 ойлик)</t>
  </si>
  <si>
    <t>Таннархни камайтириш</t>
  </si>
  <si>
    <r>
      <t xml:space="preserve"> Маҳаллийлаштириш 
</t>
    </r>
    <r>
      <rPr>
        <sz val="20"/>
        <rFont val="Times New Roman"/>
        <family val="1"/>
        <charset val="204"/>
      </rPr>
      <t>(</t>
    </r>
    <r>
      <rPr>
        <i/>
        <sz val="20"/>
        <rFont val="Times New Roman"/>
        <family val="1"/>
        <charset val="204"/>
      </rPr>
      <t>бажарилиши режага нисбатан)</t>
    </r>
  </si>
  <si>
    <t xml:space="preserve">Металл труба </t>
  </si>
  <si>
    <t>минг тн</t>
  </si>
  <si>
    <r>
      <t xml:space="preserve">
</t>
    </r>
    <r>
      <rPr>
        <b/>
        <i/>
        <sz val="20"/>
        <rFont val="Times New Roman"/>
        <family val="1"/>
        <charset val="204"/>
      </rPr>
      <t>эл.энергия</t>
    </r>
    <r>
      <rPr>
        <i/>
        <sz val="20"/>
        <rFont val="Times New Roman"/>
        <family val="1"/>
        <charset val="204"/>
      </rPr>
      <t xml:space="preserve"> 
(млн кВт/с)
</t>
    </r>
  </si>
  <si>
    <r>
      <rPr>
        <b/>
        <i/>
        <sz val="20"/>
        <rFont val="Times New Roman"/>
        <family val="1"/>
        <charset val="204"/>
      </rPr>
      <t>табиий газ</t>
    </r>
    <r>
      <rPr>
        <i/>
        <sz val="20"/>
        <rFont val="Times New Roman"/>
        <family val="1"/>
        <charset val="204"/>
      </rPr>
      <t xml:space="preserve">
(млн м3)</t>
    </r>
  </si>
  <si>
    <r>
      <t xml:space="preserve">Ёқилғи энергия ресурсларини тежаш 
</t>
    </r>
    <r>
      <rPr>
        <sz val="20"/>
        <rFont val="Times New Roman"/>
        <family val="1"/>
        <charset val="204"/>
      </rPr>
      <t>(ПҚ-436 02.12.2022й. 
4-илова), 
(ПҚ 222 14.06.2024й. 
2-илова 16-қатор)</t>
    </r>
    <r>
      <rPr>
        <b/>
        <sz val="20"/>
        <rFont val="Times New Roman"/>
        <family val="1"/>
        <charset val="204"/>
      </rPr>
      <t xml:space="preserve">
</t>
    </r>
    <r>
      <rPr>
        <sz val="20"/>
        <rFont val="Times New Roman"/>
        <family val="1"/>
        <charset val="204"/>
      </rPr>
      <t xml:space="preserve">(ПҚ-222 қарорида: </t>
    </r>
    <r>
      <rPr>
        <b/>
        <sz val="20"/>
        <rFont val="Times New Roman"/>
        <family val="1"/>
        <charset val="204"/>
      </rPr>
      <t>газ</t>
    </r>
    <r>
      <rPr>
        <sz val="20"/>
        <rFont val="Times New Roman"/>
        <family val="1"/>
        <charset val="204"/>
      </rPr>
      <t xml:space="preserve">-0,2 млн.м3, </t>
    </r>
    <r>
      <rPr>
        <i/>
        <sz val="20"/>
        <rFont val="Times New Roman"/>
        <family val="1"/>
        <charset val="204"/>
      </rPr>
      <t>(белгиланган режа -2,215 млн м3);</t>
    </r>
    <r>
      <rPr>
        <sz val="20"/>
        <rFont val="Times New Roman"/>
        <family val="1"/>
        <charset val="204"/>
      </rPr>
      <t xml:space="preserve">
</t>
    </r>
    <r>
      <rPr>
        <b/>
        <sz val="20"/>
        <rFont val="Times New Roman"/>
        <family val="1"/>
        <charset val="204"/>
      </rPr>
      <t>электр энергияси</t>
    </r>
    <r>
      <rPr>
        <sz val="20"/>
        <rFont val="Times New Roman"/>
        <family val="1"/>
        <charset val="204"/>
      </rPr>
      <t xml:space="preserve">. 4,864 млн кВт/с, </t>
    </r>
    <r>
      <rPr>
        <i/>
        <sz val="20"/>
        <rFont val="Times New Roman"/>
        <family val="1"/>
        <charset val="204"/>
      </rPr>
      <t>(белгиланган режа 8,459,1 млн кВт/с)</t>
    </r>
  </si>
  <si>
    <r>
      <rPr>
        <b/>
        <i/>
        <sz val="20"/>
        <rFont val="Times New Roman"/>
        <family val="1"/>
        <charset val="204"/>
      </rPr>
      <t>нефт маҳсулоти</t>
    </r>
    <r>
      <rPr>
        <i/>
        <sz val="20"/>
        <rFont val="Times New Roman"/>
        <family val="1"/>
        <charset val="204"/>
      </rPr>
      <t xml:space="preserve"> 
(тн)</t>
    </r>
  </si>
  <si>
    <t xml:space="preserve"> январь-декабрь 
</t>
  </si>
  <si>
    <r>
      <rPr>
        <b/>
        <sz val="20"/>
        <color theme="1"/>
        <rFont val="Times New Roman"/>
        <family val="1"/>
        <charset val="204"/>
      </rPr>
      <t xml:space="preserve">
Ишлаб чиқариш ҳажми</t>
    </r>
    <r>
      <rPr>
        <sz val="20"/>
        <color theme="1"/>
        <rFont val="Times New Roman"/>
        <family val="1"/>
        <charset val="204"/>
      </rPr>
      <t xml:space="preserve">: - </t>
    </r>
    <r>
      <rPr>
        <b/>
        <sz val="20"/>
        <color theme="1"/>
        <rFont val="Times New Roman"/>
        <family val="1"/>
        <charset val="204"/>
      </rPr>
      <t>3 трлн 746 млрд сўм</t>
    </r>
    <r>
      <rPr>
        <sz val="20"/>
        <color theme="1"/>
        <rFont val="Times New Roman"/>
        <family val="1"/>
        <charset val="204"/>
      </rPr>
      <t xml:space="preserve"> (112,6 %)
</t>
    </r>
    <r>
      <rPr>
        <b/>
        <sz val="20"/>
        <color theme="1"/>
        <rFont val="Times New Roman"/>
        <family val="1"/>
        <charset val="204"/>
      </rPr>
      <t>Асосий маҳсулотлар:</t>
    </r>
    <r>
      <rPr>
        <sz val="20"/>
        <color theme="1"/>
        <rFont val="Times New Roman"/>
        <family val="1"/>
        <charset val="204"/>
      </rPr>
      <t xml:space="preserve"> жами - </t>
    </r>
    <r>
      <rPr>
        <b/>
        <u/>
        <sz val="20"/>
        <color theme="1"/>
        <rFont val="Times New Roman"/>
        <family val="1"/>
        <charset val="204"/>
      </rPr>
      <t>554,1 минг тн</t>
    </r>
    <r>
      <rPr>
        <sz val="20"/>
        <color theme="1"/>
        <rFont val="Times New Roman"/>
        <family val="1"/>
        <charset val="204"/>
      </rPr>
      <t xml:space="preserve">. ишлаб чиқарилди.
            </t>
    </r>
    <r>
      <rPr>
        <i/>
        <sz val="20"/>
        <color theme="1"/>
        <rFont val="Times New Roman"/>
        <family val="1"/>
        <charset val="204"/>
      </rPr>
      <t>Шу жумладан:</t>
    </r>
    <r>
      <rPr>
        <sz val="20"/>
        <color theme="1"/>
        <rFont val="Times New Roman"/>
        <family val="1"/>
        <charset val="204"/>
      </rPr>
      <t xml:space="preserve">        Труба - </t>
    </r>
    <r>
      <rPr>
        <b/>
        <sz val="20"/>
        <color theme="1"/>
        <rFont val="Times New Roman"/>
        <family val="1"/>
        <charset val="204"/>
      </rPr>
      <t>151,8</t>
    </r>
    <r>
      <rPr>
        <sz val="20"/>
        <color theme="1"/>
        <rFont val="Times New Roman"/>
        <family val="1"/>
        <charset val="204"/>
      </rPr>
      <t xml:space="preserve"> минг тн (1 трлн 533 млрд сўм);
                                         Пруток - </t>
    </r>
    <r>
      <rPr>
        <b/>
        <sz val="20"/>
        <color theme="1"/>
        <rFont val="Times New Roman"/>
        <family val="1"/>
        <charset val="204"/>
      </rPr>
      <t>242,5</t>
    </r>
    <r>
      <rPr>
        <sz val="20"/>
        <color theme="1"/>
        <rFont val="Times New Roman"/>
        <family val="1"/>
        <charset val="204"/>
      </rPr>
      <t xml:space="preserve"> минг тн (1 трлн 780 млрд сўм);
                  Металл лист прокати - </t>
    </r>
    <r>
      <rPr>
        <b/>
        <sz val="20"/>
        <color theme="1"/>
        <rFont val="Times New Roman"/>
        <family val="1"/>
        <charset val="204"/>
      </rPr>
      <t>159,8</t>
    </r>
    <r>
      <rPr>
        <sz val="20"/>
        <color theme="1"/>
        <rFont val="Times New Roman"/>
        <family val="1"/>
        <charset val="204"/>
      </rPr>
      <t xml:space="preserve"> минг тн. (1 трлн 142 млрд сўм).
</t>
    </r>
    <r>
      <rPr>
        <b/>
        <sz val="20"/>
        <color theme="1"/>
        <rFont val="Times New Roman"/>
        <family val="1"/>
        <charset val="204"/>
      </rPr>
      <t>Маҳаллийлаштириш дастури доирасида:</t>
    </r>
    <r>
      <rPr>
        <b/>
        <sz val="20"/>
        <rFont val="Times New Roman"/>
        <family val="1"/>
        <charset val="204"/>
      </rPr>
      <t xml:space="preserve"> </t>
    </r>
    <r>
      <rPr>
        <sz val="20"/>
        <rFont val="Times New Roman"/>
        <family val="1"/>
        <charset val="204"/>
      </rPr>
      <t xml:space="preserve"> жами </t>
    </r>
    <r>
      <rPr>
        <b/>
        <u/>
        <sz val="20"/>
        <rFont val="Times New Roman"/>
        <family val="1"/>
        <charset val="204"/>
      </rPr>
      <t>457,6 минг тн</t>
    </r>
    <r>
      <rPr>
        <sz val="20"/>
        <rFont val="Times New Roman"/>
        <family val="1"/>
        <charset val="204"/>
      </rPr>
      <t xml:space="preserve"> маҳсулот ишлаб чиқарилди.
</t>
    </r>
    <r>
      <rPr>
        <i/>
        <sz val="20"/>
        <rFont val="Times New Roman"/>
        <family val="1"/>
        <charset val="204"/>
      </rPr>
      <t xml:space="preserve">Шу жумладан: </t>
    </r>
    <r>
      <rPr>
        <sz val="20"/>
        <rFont val="Times New Roman"/>
        <family val="1"/>
        <charset val="204"/>
      </rPr>
      <t xml:space="preserve">     Металл лист прокати - </t>
    </r>
    <r>
      <rPr>
        <b/>
        <sz val="20"/>
        <rFont val="Times New Roman"/>
        <family val="1"/>
        <charset val="204"/>
      </rPr>
      <t xml:space="preserve">159,8 </t>
    </r>
    <r>
      <rPr>
        <sz val="20"/>
        <rFont val="Times New Roman"/>
        <family val="1"/>
        <charset val="204"/>
      </rPr>
      <t xml:space="preserve">минг тн; 
                                   Тўғри чокли труба - </t>
    </r>
    <r>
      <rPr>
        <b/>
        <sz val="20"/>
        <rFont val="Times New Roman"/>
        <family val="1"/>
        <charset val="204"/>
      </rPr>
      <t xml:space="preserve">138,3 </t>
    </r>
    <r>
      <rPr>
        <sz val="20"/>
        <rFont val="Times New Roman"/>
        <family val="1"/>
        <charset val="204"/>
      </rPr>
      <t>минг тн; 
                                                 Арматур</t>
    </r>
    <r>
      <rPr>
        <sz val="20"/>
        <color theme="1"/>
        <rFont val="Times New Roman"/>
        <family val="1"/>
        <charset val="204"/>
      </rPr>
      <t xml:space="preserve">а - </t>
    </r>
    <r>
      <rPr>
        <b/>
        <sz val="20"/>
        <color theme="1"/>
        <rFont val="Times New Roman"/>
        <family val="1"/>
        <charset val="204"/>
      </rPr>
      <t>159,5</t>
    </r>
    <r>
      <rPr>
        <sz val="20"/>
        <color theme="1"/>
        <rFont val="Times New Roman"/>
        <family val="1"/>
        <charset val="204"/>
      </rPr>
      <t xml:space="preserve">минг тн. 
</t>
    </r>
    <r>
      <rPr>
        <b/>
        <sz val="20"/>
        <color theme="1"/>
        <rFont val="Times New Roman"/>
        <family val="1"/>
        <charset val="204"/>
      </rPr>
      <t>Импорт:</t>
    </r>
    <r>
      <rPr>
        <sz val="20"/>
        <color theme="1"/>
        <rFont val="Times New Roman"/>
        <family val="1"/>
        <charset val="204"/>
      </rPr>
      <t xml:space="preserve"> - 204 млн долл. (97,6%)
</t>
    </r>
    <r>
      <rPr>
        <b/>
        <sz val="20"/>
        <color theme="1"/>
        <rFont val="Times New Roman"/>
        <family val="1"/>
        <charset val="204"/>
      </rPr>
      <t>Экспорт</t>
    </r>
    <r>
      <rPr>
        <sz val="20"/>
        <color theme="1"/>
        <rFont val="Times New Roman"/>
        <family val="1"/>
        <charset val="204"/>
      </rPr>
      <t xml:space="preserve"> - 16 млн долл. (171,6%)
    </t>
    </r>
  </si>
  <si>
    <r>
      <t xml:space="preserve">
</t>
    </r>
    <r>
      <rPr>
        <b/>
        <sz val="20"/>
        <color theme="1"/>
        <rFont val="Times New Roman"/>
        <family val="1"/>
        <charset val="204"/>
      </rPr>
      <t xml:space="preserve">
Маҳаллий контент (харид):</t>
    </r>
    <r>
      <rPr>
        <sz val="20"/>
        <color theme="1"/>
        <rFont val="Times New Roman"/>
        <family val="1"/>
        <charset val="204"/>
      </rPr>
      <t xml:space="preserve">   </t>
    </r>
    <r>
      <rPr>
        <b/>
        <u/>
        <sz val="20"/>
        <color theme="1"/>
        <rFont val="Times New Roman"/>
        <family val="1"/>
        <charset val="204"/>
      </rPr>
      <t>28 та</t>
    </r>
    <r>
      <rPr>
        <u/>
        <sz val="20"/>
        <color theme="1"/>
        <rFont val="Times New Roman"/>
        <family val="1"/>
        <charset val="204"/>
      </rPr>
      <t xml:space="preserve"> шартнома, </t>
    </r>
    <r>
      <rPr>
        <b/>
        <u/>
        <sz val="20"/>
        <color theme="1"/>
        <rFont val="Times New Roman"/>
        <family val="1"/>
        <charset val="204"/>
      </rPr>
      <t>7,7 млрд сўм</t>
    </r>
    <r>
      <rPr>
        <u/>
        <sz val="20"/>
        <color theme="1"/>
        <rFont val="Times New Roman"/>
        <family val="1"/>
        <charset val="204"/>
      </rPr>
      <t xml:space="preserve">. </t>
    </r>
    <r>
      <rPr>
        <sz val="20"/>
        <color theme="1"/>
        <rFont val="Times New Roman"/>
        <family val="1"/>
        <charset val="204"/>
      </rPr>
      <t xml:space="preserve">
</t>
    </r>
    <r>
      <rPr>
        <i/>
        <sz val="20"/>
        <color theme="1"/>
        <rFont val="Times New Roman"/>
        <family val="1"/>
        <charset val="204"/>
      </rPr>
      <t>(полиэтилен, цинк, серн.кислота ва бошқалар)</t>
    </r>
    <r>
      <rPr>
        <sz val="20"/>
        <color theme="1"/>
        <rFont val="Times New Roman"/>
        <family val="1"/>
        <charset val="204"/>
      </rPr>
      <t xml:space="preserve">
</t>
    </r>
    <r>
      <rPr>
        <b/>
        <sz val="20"/>
        <color theme="1"/>
        <rFont val="Times New Roman"/>
        <family val="1"/>
        <charset val="204"/>
      </rPr>
      <t>Кооперация портали орқали (сотиш):</t>
    </r>
    <r>
      <rPr>
        <sz val="20"/>
        <color theme="1"/>
        <rFont val="Times New Roman"/>
        <family val="1"/>
        <charset val="204"/>
      </rPr>
      <t xml:space="preserve">  </t>
    </r>
    <r>
      <rPr>
        <b/>
        <u/>
        <sz val="20"/>
        <color theme="1"/>
        <rFont val="Times New Roman"/>
        <family val="1"/>
        <charset val="204"/>
      </rPr>
      <t>81 та</t>
    </r>
    <r>
      <rPr>
        <u/>
        <sz val="20"/>
        <color theme="1"/>
        <rFont val="Times New Roman"/>
        <family val="1"/>
        <charset val="204"/>
      </rPr>
      <t xml:space="preserve"> шартнома, </t>
    </r>
    <r>
      <rPr>
        <b/>
        <u/>
        <sz val="20"/>
        <color theme="1"/>
        <rFont val="Times New Roman"/>
        <family val="1"/>
        <charset val="204"/>
      </rPr>
      <t>45,6 млрд сўм</t>
    </r>
    <r>
      <rPr>
        <sz val="20"/>
        <color theme="1"/>
        <rFont val="Times New Roman"/>
        <family val="1"/>
        <charset val="204"/>
      </rPr>
      <t xml:space="preserve">. 
(2023й.да 126 та шартнома 20,8 млрд сўм). 
</t>
    </r>
    <r>
      <rPr>
        <i/>
        <sz val="20"/>
        <color theme="1"/>
        <rFont val="Times New Roman"/>
        <family val="1"/>
        <charset val="204"/>
      </rPr>
      <t xml:space="preserve">(шу жумладан, Респ. ярмаркасида </t>
    </r>
    <r>
      <rPr>
        <b/>
        <i/>
        <sz val="20"/>
        <color theme="1"/>
        <rFont val="Times New Roman"/>
        <family val="1"/>
        <charset val="204"/>
      </rPr>
      <t>11та</t>
    </r>
    <r>
      <rPr>
        <i/>
        <sz val="20"/>
        <color theme="1"/>
        <rFont val="Times New Roman"/>
        <family val="1"/>
        <charset val="204"/>
      </rPr>
      <t xml:space="preserve"> шартнома, </t>
    </r>
    <r>
      <rPr>
        <b/>
        <i/>
        <sz val="20"/>
        <color theme="1"/>
        <rFont val="Times New Roman"/>
        <family val="1"/>
        <charset val="204"/>
      </rPr>
      <t>23,2 млрд сўм</t>
    </r>
    <r>
      <rPr>
        <i/>
        <sz val="20"/>
        <color theme="1"/>
        <rFont val="Times New Roman"/>
        <family val="1"/>
        <charset val="204"/>
      </rPr>
      <t xml:space="preserve">)
   Газ сарфи: - 32,5 млн м3                             (2023 й.да 28,4 млн м3) 
      Эл.энергияси сарфи: - 139,1 млн кВт/с.      (2023 да 126,6 млн кВт/с)
</t>
    </r>
  </si>
  <si>
    <t xml:space="preserve">
"Ўзмахсусмонтажқурилиш" АК асосий кўрсаткичлари бўйича 
2024 йил якунига ИЖРОСИ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</si>
</sst>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00_р_._-;\-* #,##0.00_р_._-;_-* &quot;-&quot;??_р_._-;_-@_-"/>
    <numFmt numFmtId="165" formatCode="_-* #,##0\ &quot;р.&quot;_-;\-* #,##0\ &quot;р.&quot;_-;_-* &quot;-&quot;\ &quot;р.&quot;_-;_-@_-"/>
    <numFmt numFmtId="166" formatCode="_-* #,##0\ _р_._-;\-* #,##0\ _р_._-;_-* &quot;-&quot;\ _р_._-;_-@_-"/>
    <numFmt numFmtId="167" formatCode="_-* #,##0.00\ &quot;р.&quot;_-;\-* #,##0.00\ &quot;р.&quot;_-;_-* &quot;-&quot;??\ &quot;р.&quot;_-;_-@_-"/>
    <numFmt numFmtId="168" formatCode="_-* #,##0.00\ _р_._-;\-* #,##0.00\ _р_._-;_-* &quot;-&quot;??\ _р_._-;_-@_-"/>
    <numFmt numFmtId="169" formatCode="0.0"/>
    <numFmt numFmtId="170" formatCode="#,##0.0"/>
    <numFmt numFmtId="171" formatCode="_-* #,##0_?_._-;\-* #,##0_?_._-;_-* &quot;-&quot;_?_._-;_-@_-"/>
    <numFmt numFmtId="172" formatCode="_-* #,##0.00\ _?_._-;\-* #,##0.00\ _?_._-;_-* &quot;-&quot;??\ _?_._-;_-@_-"/>
    <numFmt numFmtId="173" formatCode="_-* #,##0.00\ &quot;?.&quot;_-;\-* #,##0.00\ &quot;?.&quot;_-;_-* &quot;-&quot;??\ &quot;?.&quot;_-;_-@_-"/>
    <numFmt numFmtId="174" formatCode="_-* #,##0\ &quot;d.&quot;_-;\-* #,##0\ &quot;d.&quot;_-;_-* &quot;-&quot;\ &quot;d.&quot;_-;_-@_-"/>
    <numFmt numFmtId="175" formatCode="_-* #,##0.00\ &quot;d.&quot;_-;\-* #,##0.00\ &quot;d.&quot;_-;_-* &quot;-&quot;??\ &quot;d.&quot;_-;_-@_-"/>
    <numFmt numFmtId="176" formatCode="_-* #,##0\ _d_._-;\-* #,##0\ _d_._-;_-* &quot;-&quot;\ _d_._-;_-@_-"/>
    <numFmt numFmtId="177" formatCode="_-* #,##0.00\ _d_._-;\-* #,##0.00\ _d_._-;_-* &quot;-&quot;??\ _d_._-;_-@_-"/>
    <numFmt numFmtId="178" formatCode="#"/>
    <numFmt numFmtId="179" formatCode="_-* #,##0\ _?_._-;\-* #,##0\ _?_._-;_-* &quot;-&quot;\ _?_._-;_-@_-"/>
    <numFmt numFmtId="180" formatCode="d/m"/>
    <numFmt numFmtId="181" formatCode="#,##0.0;[Red]#,##0.0"/>
    <numFmt numFmtId="182" formatCode="_-* #,##0.0_р_._-;\-* #,##0.0_р_._-;_-* &quot;-&quot;??_р_._-;_-@_-"/>
    <numFmt numFmtId="183" formatCode="#,##0.000"/>
    <numFmt numFmtId="184" formatCode="#,##0.00;[Red]#,##0.00"/>
    <numFmt numFmtId="185" formatCode="#,##0;[Red]#,##0"/>
    <numFmt numFmtId="186" formatCode="#,##0.00000;[Red]#,##0.00000"/>
    <numFmt numFmtId="187" formatCode="#,##0.000;[Red]#,##0.000"/>
    <numFmt numFmtId="188" formatCode="#,##0.0000;[Red]#,##0.0000"/>
    <numFmt numFmtId="189" formatCode="0.000"/>
  </numFmts>
  <fonts count="94"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Arial Cy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10"/>
      <color indexed="8"/>
      <name val="MS Sans Serif"/>
      <family val="2"/>
      <charset val="204"/>
    </font>
    <font>
      <sz val="10"/>
      <color indexed="8"/>
      <name val="Arial"/>
      <family val="2"/>
      <charset val="204"/>
    </font>
    <font>
      <sz val="12"/>
      <name val="Times New Roman"/>
      <family val="1"/>
      <charset val="204"/>
    </font>
    <font>
      <u/>
      <sz val="7.5"/>
      <color indexed="12"/>
      <name val="Arial Cyr"/>
      <charset val="204"/>
    </font>
    <font>
      <u/>
      <sz val="7.5"/>
      <color indexed="36"/>
      <name val="Arial Cyr"/>
      <charset val="204"/>
    </font>
    <font>
      <sz val="12"/>
      <name val="Arial Cyr"/>
      <charset val="204"/>
    </font>
    <font>
      <sz val="12"/>
      <color indexed="35"/>
      <name val="Courier"/>
      <family val="1"/>
      <charset val="204"/>
    </font>
    <font>
      <sz val="10"/>
      <color indexed="35"/>
      <name val="Courier"/>
      <family val="1"/>
      <charset val="204"/>
    </font>
    <font>
      <sz val="1"/>
      <color indexed="16"/>
      <name val="Courier"/>
      <family val="1"/>
      <charset val="204"/>
    </font>
    <font>
      <b/>
      <sz val="1"/>
      <color indexed="16"/>
      <name val="Courier"/>
      <family val="1"/>
      <charset val="204"/>
    </font>
    <font>
      <sz val="10"/>
      <color indexed="72"/>
      <name val="Courier"/>
      <family val="1"/>
      <charset val="204"/>
    </font>
    <font>
      <sz val="12"/>
      <color indexed="72"/>
      <name val="Courier"/>
      <family val="1"/>
      <charset val="204"/>
    </font>
    <font>
      <sz val="13"/>
      <name val="Times New Roman"/>
      <family val="1"/>
      <charset val="204"/>
    </font>
    <font>
      <b/>
      <sz val="13"/>
      <name val="Times New Roman"/>
      <family val="1"/>
      <charset val="204"/>
    </font>
    <font>
      <b/>
      <sz val="16"/>
      <name val="Times New Roman"/>
      <family val="1"/>
      <charset val="204"/>
    </font>
    <font>
      <sz val="11"/>
      <color theme="1"/>
      <name val="Times New Roman"/>
      <family val="1"/>
      <charset val="204"/>
    </font>
    <font>
      <b/>
      <sz val="14"/>
      <name val="Times New Roman"/>
      <family val="1"/>
      <charset val="204"/>
    </font>
    <font>
      <sz val="14"/>
      <name val="Times New Roman"/>
      <family val="1"/>
      <charset val="204"/>
    </font>
    <font>
      <b/>
      <sz val="22"/>
      <name val="Times New Roman"/>
      <family val="1"/>
      <charset val="204"/>
    </font>
    <font>
      <b/>
      <sz val="12"/>
      <name val="Times New Roman"/>
      <family val="1"/>
      <charset val="204"/>
    </font>
    <font>
      <b/>
      <sz val="12"/>
      <name val="Arial Cyr"/>
      <family val="2"/>
      <charset val="204"/>
    </font>
    <font>
      <sz val="14"/>
      <color rgb="FF002060"/>
      <name val="Times New Roman"/>
      <family val="1"/>
      <charset val="204"/>
    </font>
    <font>
      <b/>
      <sz val="15"/>
      <color rgb="FF002060"/>
      <name val="Times New Roman"/>
      <family val="1"/>
      <charset val="204"/>
    </font>
    <font>
      <b/>
      <sz val="12"/>
      <color theme="1"/>
      <name val="Arial Cyr"/>
      <charset val="204"/>
    </font>
    <font>
      <i/>
      <sz val="13"/>
      <name val="Times New Roman"/>
      <family val="1"/>
      <charset val="204"/>
    </font>
    <font>
      <b/>
      <sz val="10"/>
      <name val="Times New Roman"/>
      <family val="1"/>
      <charset val="204"/>
    </font>
    <font>
      <b/>
      <i/>
      <sz val="13"/>
      <name val="Times New Roman"/>
      <family val="1"/>
      <charset val="204"/>
    </font>
    <font>
      <b/>
      <sz val="15"/>
      <color theme="1"/>
      <name val="Times New Roman"/>
      <family val="1"/>
      <charset val="204"/>
    </font>
    <font>
      <b/>
      <sz val="13"/>
      <color theme="1"/>
      <name val="Times New Roman"/>
      <family val="1"/>
      <charset val="204"/>
    </font>
    <font>
      <sz val="15"/>
      <color theme="1"/>
      <name val="Times New Roman"/>
      <family val="1"/>
      <charset val="204"/>
    </font>
    <font>
      <sz val="13"/>
      <color theme="1"/>
      <name val="Times New Roman"/>
      <family val="1"/>
      <charset val="204"/>
    </font>
    <font>
      <sz val="10"/>
      <name val="Times New Roman"/>
      <family val="1"/>
      <charset val="204"/>
    </font>
    <font>
      <sz val="11"/>
      <color theme="1"/>
      <name val="Calibri"/>
      <family val="2"/>
      <scheme val="minor"/>
    </font>
    <font>
      <b/>
      <sz val="16"/>
      <color theme="1"/>
      <name val="Times New Roman"/>
      <family val="1"/>
      <charset val="204"/>
    </font>
    <font>
      <b/>
      <sz val="15"/>
      <name val="Times New Roman"/>
      <family val="1"/>
      <charset val="204"/>
    </font>
    <font>
      <sz val="16"/>
      <name val="Times New Roman"/>
      <family val="1"/>
      <charset val="204"/>
    </font>
    <font>
      <b/>
      <sz val="11"/>
      <color theme="1"/>
      <name val="Times New Roman"/>
      <family val="1"/>
      <charset val="204"/>
    </font>
    <font>
      <i/>
      <sz val="16"/>
      <name val="Times New Roman"/>
      <family val="1"/>
      <charset val="204"/>
    </font>
    <font>
      <b/>
      <i/>
      <sz val="16"/>
      <name val="Times New Roman"/>
      <family val="1"/>
      <charset val="204"/>
    </font>
    <font>
      <sz val="16"/>
      <color theme="1"/>
      <name val="Times New Roman"/>
      <family val="1"/>
      <charset val="204"/>
    </font>
    <font>
      <b/>
      <sz val="18"/>
      <name val="Times New Roman"/>
      <family val="1"/>
      <charset val="204"/>
    </font>
    <font>
      <sz val="18"/>
      <name val="Times New Roman"/>
      <family val="1"/>
      <charset val="204"/>
    </font>
    <font>
      <b/>
      <sz val="18"/>
      <color rgb="FFFF0000"/>
      <name val="Times New Roman"/>
      <family val="1"/>
      <charset val="204"/>
    </font>
    <font>
      <sz val="18"/>
      <color theme="1"/>
      <name val="Times New Roman"/>
      <family val="1"/>
      <charset val="204"/>
    </font>
    <font>
      <sz val="18"/>
      <color rgb="FFFF0000"/>
      <name val="Times New Roman"/>
      <family val="1"/>
      <charset val="204"/>
    </font>
    <font>
      <vertAlign val="superscript"/>
      <sz val="18"/>
      <name val="Times New Roman"/>
      <family val="1"/>
      <charset val="204"/>
    </font>
    <font>
      <i/>
      <sz val="16"/>
      <color rgb="FFC00000"/>
      <name val="Times New Roman"/>
      <family val="1"/>
      <charset val="204"/>
    </font>
    <font>
      <b/>
      <sz val="26"/>
      <name val="Times New Roman"/>
      <family val="1"/>
      <charset val="204"/>
    </font>
    <font>
      <b/>
      <sz val="26"/>
      <color rgb="FF0070C0"/>
      <name val="Times New Roman"/>
      <family val="1"/>
      <charset val="204"/>
    </font>
    <font>
      <sz val="14"/>
      <color theme="1"/>
      <name val="Times New Roman"/>
      <family val="1"/>
      <charset val="204"/>
    </font>
    <font>
      <b/>
      <sz val="14"/>
      <color theme="1"/>
      <name val="Times New Roman"/>
      <family val="1"/>
      <charset val="204"/>
    </font>
    <font>
      <i/>
      <sz val="14"/>
      <color theme="1"/>
      <name val="Times New Roman"/>
      <family val="1"/>
      <charset val="204"/>
    </font>
    <font>
      <b/>
      <sz val="18"/>
      <color theme="1"/>
      <name val="Times New Roman"/>
      <family val="1"/>
      <charset val="204"/>
    </font>
    <font>
      <b/>
      <sz val="14"/>
      <color rgb="FF002060"/>
      <name val="Times New Roman"/>
      <family val="1"/>
      <charset val="204"/>
    </font>
    <font>
      <i/>
      <sz val="14"/>
      <name val="Times New Roman"/>
      <family val="1"/>
      <charset val="204"/>
    </font>
    <font>
      <i/>
      <sz val="16"/>
      <color theme="1"/>
      <name val="Times New Roman"/>
      <family val="1"/>
      <charset val="204"/>
    </font>
    <font>
      <b/>
      <i/>
      <sz val="16"/>
      <color theme="1"/>
      <name val="Times New Roman"/>
      <family val="1"/>
      <charset val="204"/>
    </font>
    <font>
      <b/>
      <sz val="20"/>
      <name val="Times New Roman"/>
      <family val="1"/>
      <charset val="204"/>
    </font>
    <font>
      <sz val="14"/>
      <color rgb="FFFF0000"/>
      <name val="Times New Roman"/>
      <family val="1"/>
      <charset val="204"/>
    </font>
    <font>
      <b/>
      <sz val="20"/>
      <color rgb="FF002060"/>
      <name val="Times New Roman"/>
      <family val="1"/>
      <charset val="204"/>
    </font>
    <font>
      <b/>
      <sz val="20"/>
      <color theme="1"/>
      <name val="Times New Roman"/>
      <family val="1"/>
      <charset val="204"/>
    </font>
    <font>
      <sz val="20"/>
      <color rgb="FF002060"/>
      <name val="Times New Roman"/>
      <family val="1"/>
      <charset val="204"/>
    </font>
    <font>
      <i/>
      <sz val="20"/>
      <name val="Times New Roman"/>
      <family val="1"/>
      <charset val="204"/>
    </font>
    <font>
      <sz val="20"/>
      <name val="Times New Roman"/>
      <family val="1"/>
      <charset val="204"/>
    </font>
    <font>
      <sz val="20"/>
      <color theme="1"/>
      <name val="Times New Roman"/>
      <family val="1"/>
      <charset val="204"/>
    </font>
    <font>
      <b/>
      <u/>
      <sz val="20"/>
      <color theme="1"/>
      <name val="Times New Roman"/>
      <family val="1"/>
      <charset val="204"/>
    </font>
    <font>
      <u/>
      <sz val="20"/>
      <color theme="1"/>
      <name val="Times New Roman"/>
      <family val="1"/>
      <charset val="204"/>
    </font>
    <font>
      <b/>
      <u/>
      <sz val="20"/>
      <name val="Times New Roman"/>
      <family val="1"/>
      <charset val="204"/>
    </font>
    <font>
      <b/>
      <i/>
      <sz val="20"/>
      <name val="Times New Roman"/>
      <family val="1"/>
      <charset val="204"/>
    </font>
    <font>
      <i/>
      <sz val="20"/>
      <color theme="1"/>
      <name val="Times New Roman"/>
      <family val="1"/>
      <charset val="204"/>
    </font>
    <font>
      <b/>
      <i/>
      <sz val="20"/>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medium">
        <color indexed="64"/>
      </left>
      <right style="medium">
        <color indexed="64"/>
      </right>
      <top style="medium">
        <color indexed="64"/>
      </top>
      <bottom style="thin">
        <color indexed="64"/>
      </bottom>
      <diagonal/>
    </border>
    <border>
      <left style="medium">
        <color auto="1"/>
      </left>
      <right/>
      <top style="medium">
        <color auto="1"/>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auto="1"/>
      </left>
      <right style="medium">
        <color auto="1"/>
      </right>
      <top style="medium">
        <color auto="1"/>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auto="1"/>
      </left>
      <right style="thin">
        <color auto="1"/>
      </right>
      <top style="thin">
        <color indexed="64"/>
      </top>
      <bottom/>
      <diagonal/>
    </border>
    <border>
      <left style="medium">
        <color indexed="64"/>
      </left>
      <right style="medium">
        <color indexed="64"/>
      </right>
      <top/>
      <bottom/>
      <diagonal/>
    </border>
    <border>
      <left style="thin">
        <color auto="1"/>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medium">
        <color auto="1"/>
      </right>
      <top/>
      <bottom style="medium">
        <color indexed="64"/>
      </bottom>
      <diagonal/>
    </border>
    <border>
      <left style="thin">
        <color indexed="64"/>
      </left>
      <right style="medium">
        <color indexed="64"/>
      </right>
      <top/>
      <bottom style="hair">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auto="1"/>
      </right>
      <top style="medium">
        <color auto="1"/>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style="medium">
        <color indexed="64"/>
      </right>
      <top style="medium">
        <color auto="1"/>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hair">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413">
    <xf numFmtId="0" fontId="0" fillId="0" borderId="0"/>
    <xf numFmtId="0" fontId="2" fillId="0" borderId="0"/>
    <xf numFmtId="0" fontId="1" fillId="0" borderId="0"/>
    <xf numFmtId="0" fontId="3"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0" borderId="0"/>
    <xf numFmtId="0" fontId="2" fillId="0" borderId="0"/>
    <xf numFmtId="0" fontId="2" fillId="0" borderId="0"/>
    <xf numFmtId="0" fontId="23" fillId="0" borderId="0"/>
    <xf numFmtId="0" fontId="2" fillId="0" borderId="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1" fillId="4" borderId="0" applyNumberFormat="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1" fillId="0" borderId="0"/>
    <xf numFmtId="0" fontId="2" fillId="0" borderId="0"/>
    <xf numFmtId="0" fontId="23" fillId="0" borderId="0"/>
    <xf numFmtId="0" fontId="2" fillId="0" borderId="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1" fillId="4" borderId="0" applyNumberFormat="0" applyBorder="0" applyAlignment="0" applyProtection="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8" borderId="0" applyNumberFormat="0" applyBorder="0" applyAlignment="0" applyProtection="0"/>
    <xf numFmtId="0" fontId="2" fillId="0" borderId="0"/>
    <xf numFmtId="0" fontId="5" fillId="6" borderId="0" applyNumberFormat="0" applyBorder="0" applyAlignment="0" applyProtection="0"/>
    <xf numFmtId="0" fontId="23" fillId="0" borderId="0"/>
    <xf numFmtId="0" fontId="2" fillId="0" borderId="0"/>
    <xf numFmtId="0" fontId="5" fillId="5"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22" fillId="0" borderId="0" applyFont="0" applyFill="0" applyBorder="0" applyAlignment="0" applyProtection="0"/>
    <xf numFmtId="0" fontId="4" fillId="0" borderId="0"/>
    <xf numFmtId="0" fontId="21" fillId="4"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8" borderId="0" applyNumberFormat="0" applyBorder="0" applyAlignment="0" applyProtection="0"/>
    <xf numFmtId="0" fontId="2" fillId="0" borderId="0"/>
    <xf numFmtId="0" fontId="5" fillId="6" borderId="0" applyNumberFormat="0" applyBorder="0" applyAlignment="0" applyProtection="0"/>
    <xf numFmtId="0" fontId="23" fillId="0" borderId="0"/>
    <xf numFmtId="0" fontId="2" fillId="0" borderId="0"/>
    <xf numFmtId="0" fontId="5" fillId="5"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22" fillId="0" borderId="0" applyFont="0" applyFill="0" applyBorder="0" applyAlignment="0" applyProtection="0"/>
    <xf numFmtId="0" fontId="4" fillId="0" borderId="0"/>
    <xf numFmtId="0" fontId="21" fillId="4"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8" borderId="0" applyNumberFormat="0" applyBorder="0" applyAlignment="0" applyProtection="0"/>
    <xf numFmtId="0" fontId="2" fillId="0" borderId="0"/>
    <xf numFmtId="0" fontId="5" fillId="6" borderId="0" applyNumberFormat="0" applyBorder="0" applyAlignment="0" applyProtection="0"/>
    <xf numFmtId="0" fontId="23" fillId="0" borderId="0"/>
    <xf numFmtId="0" fontId="2" fillId="0" borderId="0"/>
    <xf numFmtId="0" fontId="5" fillId="5"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22" fillId="0" borderId="0" applyFont="0" applyFill="0" applyBorder="0" applyAlignment="0" applyProtection="0"/>
    <xf numFmtId="0" fontId="4" fillId="0" borderId="0"/>
    <xf numFmtId="0" fontId="21" fillId="4"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33" applyNumberFormat="0" applyAlignment="0" applyProtection="0"/>
    <xf numFmtId="0" fontId="8" fillId="20" borderId="34" applyNumberFormat="0" applyAlignment="0" applyProtection="0"/>
    <xf numFmtId="0" fontId="9" fillId="20" borderId="33" applyNumberFormat="0" applyAlignment="0" applyProtection="0"/>
    <xf numFmtId="0" fontId="10" fillId="0" borderId="35" applyNumberFormat="0" applyFill="0" applyAlignment="0" applyProtection="0"/>
    <xf numFmtId="0" fontId="11" fillId="0" borderId="36" applyNumberFormat="0" applyFill="0" applyAlignment="0" applyProtection="0"/>
    <xf numFmtId="0" fontId="12" fillId="0" borderId="37" applyNumberFormat="0" applyFill="0" applyAlignment="0" applyProtection="0"/>
    <xf numFmtId="0" fontId="12" fillId="0" borderId="0" applyNumberFormat="0" applyFill="0" applyBorder="0" applyAlignment="0" applyProtection="0"/>
    <xf numFmtId="0" fontId="13" fillId="0" borderId="38" applyNumberFormat="0" applyFill="0" applyAlignment="0" applyProtection="0"/>
    <xf numFmtId="0" fontId="14" fillId="21" borderId="39"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2" fillId="0" borderId="0"/>
    <xf numFmtId="0" fontId="23" fillId="0" borderId="0"/>
    <xf numFmtId="0" fontId="2" fillId="0" borderId="0"/>
    <xf numFmtId="0" fontId="17" fillId="3" borderId="0" applyNumberFormat="0" applyBorder="0" applyAlignment="0" applyProtection="0"/>
    <xf numFmtId="0" fontId="18" fillId="0" borderId="0" applyNumberFormat="0" applyFill="0" applyBorder="0" applyAlignment="0" applyProtection="0"/>
    <xf numFmtId="0" fontId="4" fillId="23" borderId="40" applyNumberFormat="0" applyFont="0" applyAlignment="0" applyProtection="0"/>
    <xf numFmtId="0" fontId="19" fillId="0" borderId="41" applyNumberFormat="0" applyFill="0" applyAlignment="0" applyProtection="0"/>
    <xf numFmtId="0" fontId="20" fillId="0" borderId="0" applyNumberFormat="0" applyFill="0" applyBorder="0" applyAlignment="0" applyProtection="0"/>
    <xf numFmtId="164" fontId="22" fillId="0" borderId="0" applyFont="0" applyFill="0" applyBorder="0" applyAlignment="0" applyProtection="0"/>
    <xf numFmtId="0" fontId="21" fillId="4" borderId="0" applyNumberFormat="0" applyBorder="0" applyAlignment="0" applyProtection="0"/>
    <xf numFmtId="0" fontId="1" fillId="0" borderId="0"/>
    <xf numFmtId="164" fontId="22" fillId="0" borderId="0" applyFont="0" applyFill="0" applyBorder="0" applyAlignment="0" applyProtection="0"/>
    <xf numFmtId="0" fontId="1" fillId="0" borderId="0"/>
    <xf numFmtId="0" fontId="1" fillId="0" borderId="0"/>
    <xf numFmtId="164" fontId="22" fillId="0" borderId="0" applyFont="0" applyFill="0" applyBorder="0" applyAlignment="0" applyProtection="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4" fillId="0" borderId="0"/>
    <xf numFmtId="0" fontId="2" fillId="0" borderId="0"/>
    <xf numFmtId="0" fontId="25" fillId="0" borderId="0"/>
    <xf numFmtId="0" fontId="1" fillId="0" borderId="0"/>
    <xf numFmtId="178" fontId="29" fillId="0" borderId="0">
      <protection locked="0"/>
    </xf>
    <xf numFmtId="178" fontId="29"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8" fontId="30" fillId="0" borderId="0">
      <protection locked="0"/>
    </xf>
    <xf numFmtId="171" fontId="4" fillId="0" borderId="0" applyFont="0" applyFill="0" applyBorder="0" applyAlignment="0" applyProtection="0"/>
    <xf numFmtId="178" fontId="30" fillId="0" borderId="0">
      <protection locked="0"/>
    </xf>
    <xf numFmtId="178" fontId="30" fillId="0" borderId="0">
      <protection locked="0"/>
    </xf>
    <xf numFmtId="178" fontId="30" fillId="0" borderId="0">
      <protection locked="0"/>
    </xf>
    <xf numFmtId="178" fontId="30" fillId="0" borderId="0">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2" fontId="4" fillId="0" borderId="0" applyFont="0" applyFill="0" applyBorder="0" applyAlignment="0" applyProtection="0"/>
    <xf numFmtId="173" fontId="4" fillId="0" borderId="0" applyFont="0" applyFill="0" applyBorder="0" applyAlignment="0" applyProtection="0"/>
    <xf numFmtId="0" fontId="4" fillId="0" borderId="0"/>
    <xf numFmtId="172" fontId="4" fillId="0" borderId="0" applyFont="0" applyFill="0" applyBorder="0" applyAlignment="0" applyProtection="0"/>
    <xf numFmtId="178" fontId="31" fillId="0" borderId="0">
      <protection locked="0"/>
    </xf>
    <xf numFmtId="178" fontId="31" fillId="0" borderId="0">
      <protection locked="0"/>
    </xf>
    <xf numFmtId="178" fontId="31" fillId="0" borderId="0">
      <protection locked="0"/>
    </xf>
    <xf numFmtId="178" fontId="32" fillId="0" borderId="0">
      <protection locked="0"/>
    </xf>
    <xf numFmtId="178" fontId="32" fillId="0" borderId="0">
      <protection locked="0"/>
    </xf>
    <xf numFmtId="178" fontId="31" fillId="0" borderId="44">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0" fontId="26" fillId="0" borderId="0" applyNumberFormat="0" applyFill="0" applyBorder="0" applyAlignment="0" applyProtection="0">
      <alignment vertical="top"/>
      <protection locked="0"/>
    </xf>
    <xf numFmtId="174" fontId="4" fillId="0" borderId="0" applyFont="0" applyFill="0" applyBorder="0" applyAlignment="0" applyProtection="0"/>
    <xf numFmtId="175"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78" fontId="33" fillId="0" borderId="0">
      <protection locked="0"/>
    </xf>
    <xf numFmtId="178" fontId="33" fillId="0" borderId="0">
      <protection locked="0"/>
    </xf>
    <xf numFmtId="0" fontId="28" fillId="0" borderId="0"/>
    <xf numFmtId="178" fontId="34" fillId="0" borderId="0">
      <protection locked="0"/>
    </xf>
    <xf numFmtId="178" fontId="34" fillId="0" borderId="0">
      <protection locked="0"/>
    </xf>
    <xf numFmtId="0" fontId="4" fillId="0" borderId="0"/>
    <xf numFmtId="0" fontId="27" fillId="0" borderId="0" applyNumberFormat="0" applyFill="0" applyBorder="0" applyAlignment="0" applyProtection="0">
      <alignment vertical="top"/>
      <protection locked="0"/>
    </xf>
    <xf numFmtId="0" fontId="4" fillId="0" borderId="0"/>
    <xf numFmtId="176" fontId="4" fillId="0" borderId="0" applyFont="0" applyFill="0" applyBorder="0" applyAlignment="0" applyProtection="0"/>
    <xf numFmtId="177"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178" fontId="33" fillId="0" borderId="0">
      <protection locked="0"/>
    </xf>
    <xf numFmtId="0" fontId="2" fillId="0" borderId="0"/>
    <xf numFmtId="0" fontId="4" fillId="0" borderId="0"/>
    <xf numFmtId="0" fontId="4" fillId="0" borderId="0"/>
    <xf numFmtId="0" fontId="2" fillId="0" borderId="0"/>
    <xf numFmtId="0" fontId="25" fillId="0" borderId="0"/>
    <xf numFmtId="9" fontId="4" fillId="0" borderId="0" applyFont="0" applyFill="0" applyBorder="0" applyAlignment="0" applyProtection="0"/>
    <xf numFmtId="0" fontId="2" fillId="0" borderId="0"/>
    <xf numFmtId="179" fontId="4" fillId="0" borderId="0" applyFont="0" applyFill="0" applyBorder="0" applyAlignment="0" applyProtection="0"/>
    <xf numFmtId="172"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80" fontId="2" fillId="0" borderId="0" applyFont="0" applyFill="0" applyBorder="0" applyAlignment="0" applyProtection="0"/>
    <xf numFmtId="178" fontId="31" fillId="0" borderId="0">
      <protection locked="0"/>
    </xf>
    <xf numFmtId="0" fontId="4" fillId="0" borderId="0"/>
    <xf numFmtId="0" fontId="4" fillId="0" borderId="0"/>
    <xf numFmtId="0" fontId="4" fillId="0" borderId="0"/>
    <xf numFmtId="0" fontId="1" fillId="0" borderId="0"/>
    <xf numFmtId="0" fontId="2" fillId="0" borderId="0"/>
    <xf numFmtId="0" fontId="4" fillId="0" borderId="0"/>
    <xf numFmtId="164" fontId="4" fillId="0" borderId="0" applyFont="0" applyFill="0" applyBorder="0" applyAlignment="0" applyProtection="0"/>
    <xf numFmtId="0" fontId="43" fillId="0" borderId="0"/>
    <xf numFmtId="0" fontId="4" fillId="0" borderId="0"/>
    <xf numFmtId="0" fontId="46" fillId="0" borderId="0"/>
    <xf numFmtId="0" fontId="55" fillId="0" borderId="0"/>
    <xf numFmtId="0" fontId="55" fillId="0" borderId="0"/>
  </cellStyleXfs>
  <cellXfs count="541">
    <xf numFmtId="0" fontId="0" fillId="0" borderId="0" xfId="0"/>
    <xf numFmtId="181" fontId="40" fillId="0" borderId="23" xfId="405" applyNumberFormat="1" applyFont="1" applyFill="1" applyBorder="1" applyAlignment="1">
      <alignment horizontal="center" vertical="center" wrapText="1"/>
    </xf>
    <xf numFmtId="0" fontId="38" fillId="0" borderId="0" xfId="0" applyFont="1" applyFill="1"/>
    <xf numFmtId="0" fontId="36" fillId="0" borderId="0" xfId="1" applyFont="1" applyFill="1" applyBorder="1" applyAlignment="1" applyProtection="1">
      <alignment horizontal="centerContinuous" vertical="center" wrapText="1"/>
    </xf>
    <xf numFmtId="0" fontId="36" fillId="0" borderId="0" xfId="1" applyFont="1" applyFill="1" applyBorder="1" applyAlignment="1" applyProtection="1">
      <alignment horizontal="center" vertical="center" wrapText="1"/>
    </xf>
    <xf numFmtId="170" fontId="36" fillId="0" borderId="0" xfId="1" applyNumberFormat="1" applyFont="1" applyFill="1" applyBorder="1" applyAlignment="1" applyProtection="1">
      <alignment horizontal="center" vertical="center" wrapText="1"/>
    </xf>
    <xf numFmtId="181" fontId="36" fillId="0" borderId="0" xfId="1" applyNumberFormat="1" applyFont="1" applyFill="1" applyBorder="1" applyAlignment="1" applyProtection="1">
      <alignment horizontal="center" vertical="center" wrapText="1"/>
    </xf>
    <xf numFmtId="0" fontId="35" fillId="0" borderId="0" xfId="0" applyFont="1" applyFill="1" applyAlignment="1">
      <alignment wrapText="1"/>
    </xf>
    <xf numFmtId="181" fontId="35" fillId="0" borderId="24" xfId="405" applyNumberFormat="1" applyFont="1" applyFill="1" applyBorder="1" applyAlignment="1">
      <alignment horizontal="center" vertical="center" wrapText="1"/>
    </xf>
    <xf numFmtId="181" fontId="35" fillId="0" borderId="23" xfId="405" applyNumberFormat="1" applyFont="1" applyFill="1" applyBorder="1" applyAlignment="1">
      <alignment horizontal="center" vertical="center" wrapText="1"/>
    </xf>
    <xf numFmtId="181" fontId="35" fillId="0" borderId="54" xfId="405" applyNumberFormat="1" applyFont="1" applyFill="1" applyBorder="1" applyAlignment="1">
      <alignment horizontal="center" vertical="center" wrapText="1"/>
    </xf>
    <xf numFmtId="0" fontId="35" fillId="0" borderId="0" xfId="61" applyFont="1" applyFill="1" applyAlignment="1">
      <alignment wrapText="1"/>
    </xf>
    <xf numFmtId="181" fontId="35" fillId="0" borderId="23" xfId="406" applyNumberFormat="1" applyFont="1" applyFill="1" applyBorder="1" applyAlignment="1" applyProtection="1">
      <alignment horizontal="center" vertical="center" wrapText="1"/>
    </xf>
    <xf numFmtId="170" fontId="35" fillId="0" borderId="0" xfId="61" applyNumberFormat="1" applyFont="1" applyFill="1" applyAlignment="1">
      <alignment wrapText="1"/>
    </xf>
    <xf numFmtId="181" fontId="35" fillId="0" borderId="29" xfId="405" applyNumberFormat="1" applyFont="1" applyFill="1" applyBorder="1" applyAlignment="1">
      <alignment horizontal="center" vertical="center" wrapText="1"/>
    </xf>
    <xf numFmtId="181" fontId="35" fillId="0" borderId="28" xfId="405" applyNumberFormat="1" applyFont="1" applyFill="1" applyBorder="1" applyAlignment="1">
      <alignment horizontal="center" vertical="center" wrapText="1"/>
    </xf>
    <xf numFmtId="181" fontId="35" fillId="0" borderId="27" xfId="405" applyNumberFormat="1" applyFont="1" applyFill="1" applyBorder="1" applyAlignment="1">
      <alignment horizontal="center" vertical="center" wrapText="1"/>
    </xf>
    <xf numFmtId="0" fontId="35" fillId="0" borderId="4" xfId="61" applyFont="1" applyFill="1" applyBorder="1" applyAlignment="1">
      <alignment wrapText="1"/>
    </xf>
    <xf numFmtId="170" fontId="35" fillId="0" borderId="4" xfId="61" applyNumberFormat="1" applyFont="1" applyFill="1" applyBorder="1" applyAlignment="1">
      <alignment wrapText="1"/>
    </xf>
    <xf numFmtId="181" fontId="40" fillId="0" borderId="21" xfId="405" applyNumberFormat="1" applyFont="1" applyFill="1" applyBorder="1" applyAlignment="1">
      <alignment horizontal="center" vertical="center" wrapText="1"/>
    </xf>
    <xf numFmtId="170" fontId="48" fillId="0" borderId="13" xfId="407" applyNumberFormat="1" applyFont="1" applyFill="1" applyBorder="1" applyAlignment="1">
      <alignment horizontal="center" vertical="center" wrapText="1"/>
    </xf>
    <xf numFmtId="170" fontId="48" fillId="0" borderId="11" xfId="407" applyNumberFormat="1" applyFont="1" applyFill="1" applyBorder="1" applyAlignment="1">
      <alignment horizontal="center" vertical="center" wrapText="1"/>
    </xf>
    <xf numFmtId="0" fontId="48" fillId="0" borderId="0" xfId="389" applyFont="1" applyFill="1"/>
    <xf numFmtId="181" fontId="36" fillId="0" borderId="24" xfId="405" applyNumberFormat="1" applyFont="1" applyFill="1" applyBorder="1" applyAlignment="1">
      <alignment horizontal="center" vertical="center" wrapText="1"/>
    </xf>
    <xf numFmtId="181" fontId="36" fillId="0" borderId="23" xfId="406" applyNumberFormat="1" applyFont="1" applyFill="1" applyBorder="1" applyAlignment="1" applyProtection="1">
      <alignment horizontal="center" vertical="center" wrapText="1"/>
    </xf>
    <xf numFmtId="181" fontId="36" fillId="0" borderId="54" xfId="405" applyNumberFormat="1" applyFont="1" applyFill="1" applyBorder="1" applyAlignment="1">
      <alignment horizontal="center" vertical="center" wrapText="1"/>
    </xf>
    <xf numFmtId="0" fontId="47" fillId="0" borderId="0" xfId="0" applyFont="1" applyFill="1" applyAlignment="1">
      <alignment wrapText="1"/>
    </xf>
    <xf numFmtId="181" fontId="40" fillId="0" borderId="21" xfId="405" applyNumberFormat="1" applyFont="1" applyFill="1" applyBorder="1" applyAlignment="1">
      <alignment vertical="center" wrapText="1"/>
    </xf>
    <xf numFmtId="0" fontId="42" fillId="0" borderId="0" xfId="408" applyFont="1" applyFill="1"/>
    <xf numFmtId="181" fontId="35" fillId="0" borderId="50" xfId="405" applyNumberFormat="1" applyFont="1" applyFill="1" applyBorder="1" applyAlignment="1">
      <alignment horizontal="center" vertical="center" wrapText="1"/>
    </xf>
    <xf numFmtId="181" fontId="35" fillId="0" borderId="43" xfId="406" applyNumberFormat="1" applyFont="1" applyFill="1" applyBorder="1" applyAlignment="1" applyProtection="1">
      <alignment horizontal="center" vertical="center" wrapText="1"/>
    </xf>
    <xf numFmtId="181" fontId="35" fillId="0" borderId="53" xfId="405" applyNumberFormat="1" applyFont="1" applyFill="1" applyBorder="1" applyAlignment="1">
      <alignment horizontal="center" vertical="center" wrapText="1"/>
    </xf>
    <xf numFmtId="0" fontId="25" fillId="0" borderId="0" xfId="408" applyFont="1" applyFill="1"/>
    <xf numFmtId="182" fontId="42" fillId="0" borderId="0" xfId="408" applyNumberFormat="1" applyFont="1" applyFill="1"/>
    <xf numFmtId="170" fontId="44" fillId="0" borderId="48" xfId="0" applyNumberFormat="1" applyFont="1" applyFill="1" applyBorder="1" applyAlignment="1">
      <alignment horizontal="center" vertical="center" wrapText="1"/>
    </xf>
    <xf numFmtId="170" fontId="44" fillId="0" borderId="46" xfId="0" applyNumberFormat="1" applyFont="1" applyFill="1" applyBorder="1" applyAlignment="1">
      <alignment horizontal="center" vertical="center" wrapText="1"/>
    </xf>
    <xf numFmtId="0" fontId="44" fillId="0" borderId="0" xfId="0" applyFont="1" applyFill="1"/>
    <xf numFmtId="3" fontId="44" fillId="0" borderId="47" xfId="0" applyNumberFormat="1" applyFont="1" applyFill="1" applyBorder="1" applyAlignment="1">
      <alignment horizontal="center" vertical="center" wrapText="1"/>
    </xf>
    <xf numFmtId="183" fontId="44" fillId="0" borderId="48" xfId="0" applyNumberFormat="1" applyFont="1" applyFill="1" applyBorder="1" applyAlignment="1">
      <alignment horizontal="center" vertical="center" wrapText="1"/>
    </xf>
    <xf numFmtId="3" fontId="44" fillId="0" borderId="48" xfId="0" applyNumberFormat="1" applyFont="1" applyFill="1" applyBorder="1" applyAlignment="1">
      <alignment horizontal="center" vertical="center" wrapText="1"/>
    </xf>
    <xf numFmtId="3" fontId="44" fillId="0" borderId="46" xfId="0" applyNumberFormat="1" applyFont="1" applyFill="1" applyBorder="1" applyAlignment="1">
      <alignment horizontal="center" vertical="center" wrapText="1"/>
    </xf>
    <xf numFmtId="170" fontId="45" fillId="0" borderId="55" xfId="0" applyNumberFormat="1" applyFont="1" applyFill="1" applyBorder="1" applyAlignment="1">
      <alignment horizontal="center" vertical="center" wrapText="1"/>
    </xf>
    <xf numFmtId="0" fontId="45" fillId="0" borderId="55" xfId="0" applyFont="1" applyFill="1" applyBorder="1" applyAlignment="1">
      <alignment horizontal="center" vertical="center" wrapText="1"/>
    </xf>
    <xf numFmtId="170" fontId="45" fillId="0" borderId="9" xfId="0" applyNumberFormat="1" applyFont="1" applyFill="1" applyBorder="1" applyAlignment="1">
      <alignment horizontal="center" vertical="center" wrapText="1"/>
    </xf>
    <xf numFmtId="170" fontId="52" fillId="0" borderId="58" xfId="1" applyNumberFormat="1" applyFont="1" applyFill="1" applyBorder="1" applyAlignment="1" applyProtection="1">
      <alignment horizontal="center" vertical="center" wrapText="1"/>
    </xf>
    <xf numFmtId="170" fontId="52" fillId="0" borderId="61" xfId="1" applyNumberFormat="1" applyFont="1" applyFill="1" applyBorder="1" applyAlignment="1" applyProtection="1">
      <alignment horizontal="center" vertical="center" wrapText="1"/>
    </xf>
    <xf numFmtId="170" fontId="52" fillId="0" borderId="59" xfId="1" applyNumberFormat="1" applyFont="1" applyFill="1" applyBorder="1" applyAlignment="1" applyProtection="1">
      <alignment horizontal="center" vertical="center" wrapText="1"/>
    </xf>
    <xf numFmtId="0" fontId="53" fillId="0" borderId="0" xfId="0" applyFont="1" applyFill="1" applyAlignment="1">
      <alignment wrapText="1"/>
    </xf>
    <xf numFmtId="170" fontId="53" fillId="0" borderId="0" xfId="0" applyNumberFormat="1" applyFont="1" applyFill="1" applyAlignment="1">
      <alignment horizontal="center" vertical="center" wrapText="1"/>
    </xf>
    <xf numFmtId="170" fontId="52" fillId="0" borderId="54" xfId="1" applyNumberFormat="1" applyFont="1" applyFill="1" applyBorder="1" applyAlignment="1" applyProtection="1">
      <alignment horizontal="center" vertical="center" wrapText="1"/>
    </xf>
    <xf numFmtId="170" fontId="52" fillId="0" borderId="62" xfId="1" applyNumberFormat="1" applyFont="1" applyFill="1" applyBorder="1" applyAlignment="1" applyProtection="1">
      <alignment horizontal="center" vertical="center" wrapText="1"/>
    </xf>
    <xf numFmtId="170" fontId="52" fillId="0" borderId="23" xfId="1" applyNumberFormat="1" applyFont="1" applyFill="1" applyBorder="1" applyAlignment="1" applyProtection="1">
      <alignment horizontal="center" vertical="center" wrapText="1"/>
    </xf>
    <xf numFmtId="170" fontId="52" fillId="0" borderId="54" xfId="0" applyNumberFormat="1" applyFont="1" applyFill="1" applyBorder="1" applyAlignment="1">
      <alignment horizontal="center" vertical="center" wrapText="1"/>
    </xf>
    <xf numFmtId="170" fontId="52" fillId="0" borderId="62" xfId="0" applyNumberFormat="1" applyFont="1" applyFill="1" applyBorder="1" applyAlignment="1">
      <alignment horizontal="center" vertical="center" wrapText="1"/>
    </xf>
    <xf numFmtId="170" fontId="52" fillId="0" borderId="23" xfId="0" applyNumberFormat="1" applyFont="1" applyFill="1" applyBorder="1" applyAlignment="1">
      <alignment horizontal="center" vertical="center" wrapText="1"/>
    </xf>
    <xf numFmtId="170" fontId="52" fillId="0" borderId="27" xfId="1" applyNumberFormat="1" applyFont="1" applyFill="1" applyBorder="1" applyAlignment="1" applyProtection="1">
      <alignment horizontal="center" vertical="center" wrapText="1"/>
    </xf>
    <xf numFmtId="170" fontId="52" fillId="0" borderId="63" xfId="1" applyNumberFormat="1" applyFont="1" applyFill="1" applyBorder="1" applyAlignment="1" applyProtection="1">
      <alignment horizontal="center" vertical="center" wrapText="1"/>
    </xf>
    <xf numFmtId="170" fontId="52" fillId="0" borderId="28" xfId="1" applyNumberFormat="1" applyFont="1" applyFill="1" applyBorder="1" applyAlignment="1" applyProtection="1">
      <alignment horizontal="center" vertical="center" wrapText="1"/>
    </xf>
    <xf numFmtId="181" fontId="35" fillId="0" borderId="26" xfId="405" applyNumberFormat="1" applyFont="1" applyFill="1" applyBorder="1" applyAlignment="1">
      <alignment horizontal="center" vertical="center" wrapText="1"/>
    </xf>
    <xf numFmtId="181" fontId="35" fillId="0" borderId="28" xfId="406" applyNumberFormat="1" applyFont="1" applyFill="1" applyBorder="1" applyAlignment="1" applyProtection="1">
      <alignment horizontal="center" vertical="center" wrapText="1"/>
    </xf>
    <xf numFmtId="170" fontId="54" fillId="0" borderId="13" xfId="407" applyNumberFormat="1" applyFont="1" applyFill="1" applyBorder="1" applyAlignment="1">
      <alignment horizontal="center" vertical="center" wrapText="1"/>
    </xf>
    <xf numFmtId="170" fontId="54" fillId="0" borderId="13" xfId="407" applyNumberFormat="1" applyFont="1" applyFill="1" applyBorder="1" applyAlignment="1">
      <alignment horizontal="center" vertical="center"/>
    </xf>
    <xf numFmtId="170" fontId="54" fillId="0" borderId="11" xfId="407" applyNumberFormat="1" applyFont="1" applyFill="1" applyBorder="1" applyAlignment="1">
      <alignment horizontal="center" vertical="center"/>
    </xf>
    <xf numFmtId="0" fontId="54" fillId="0" borderId="0" xfId="389" applyFont="1" applyFill="1"/>
    <xf numFmtId="170" fontId="54" fillId="0" borderId="65" xfId="407" applyNumberFormat="1" applyFont="1" applyFill="1" applyBorder="1" applyAlignment="1">
      <alignment horizontal="center" vertical="center"/>
    </xf>
    <xf numFmtId="170" fontId="54" fillId="0" borderId="7" xfId="407" applyNumberFormat="1" applyFont="1" applyFill="1" applyBorder="1" applyAlignment="1">
      <alignment horizontal="center" vertical="center"/>
    </xf>
    <xf numFmtId="181" fontId="35" fillId="0" borderId="43" xfId="405" applyNumberFormat="1" applyFont="1" applyFill="1" applyBorder="1" applyAlignment="1">
      <alignment horizontal="center" vertical="center" wrapText="1"/>
    </xf>
    <xf numFmtId="170" fontId="52" fillId="0" borderId="60" xfId="1" applyNumberFormat="1" applyFont="1" applyFill="1" applyBorder="1" applyAlignment="1" applyProtection="1">
      <alignment horizontal="center" vertical="center" wrapText="1"/>
    </xf>
    <xf numFmtId="170" fontId="52" fillId="0" borderId="4" xfId="1" applyNumberFormat="1" applyFont="1" applyFill="1" applyBorder="1" applyAlignment="1" applyProtection="1">
      <alignment horizontal="center" vertical="center" wrapText="1"/>
    </xf>
    <xf numFmtId="170" fontId="52" fillId="0" borderId="8" xfId="1" applyNumberFormat="1" applyFont="1" applyFill="1" applyBorder="1" applyAlignment="1" applyProtection="1">
      <alignment horizontal="center" vertical="center" wrapText="1"/>
    </xf>
    <xf numFmtId="169" fontId="36" fillId="0" borderId="0" xfId="1" applyNumberFormat="1" applyFont="1" applyFill="1" applyBorder="1" applyAlignment="1" applyProtection="1">
      <alignment horizontal="center" vertical="center" wrapText="1"/>
    </xf>
    <xf numFmtId="0" fontId="52" fillId="0" borderId="0" xfId="0" applyFont="1" applyFill="1"/>
    <xf numFmtId="181" fontId="36" fillId="0" borderId="50" xfId="405" applyNumberFormat="1" applyFont="1" applyFill="1" applyBorder="1" applyAlignment="1">
      <alignment horizontal="center" vertical="center" wrapText="1"/>
    </xf>
    <xf numFmtId="181" fontId="36" fillId="0" borderId="43" xfId="406" applyNumberFormat="1" applyFont="1" applyFill="1" applyBorder="1" applyAlignment="1" applyProtection="1">
      <alignment horizontal="center" vertical="center" wrapText="1"/>
    </xf>
    <xf numFmtId="181" fontId="36" fillId="0" borderId="53" xfId="405" applyNumberFormat="1" applyFont="1" applyFill="1" applyBorder="1" applyAlignment="1">
      <alignment horizontal="center" vertical="center" wrapText="1"/>
    </xf>
    <xf numFmtId="0" fontId="47" fillId="0" borderId="0" xfId="61" applyFont="1" applyFill="1" applyAlignment="1">
      <alignment wrapText="1"/>
    </xf>
    <xf numFmtId="181" fontId="40" fillId="0" borderId="79" xfId="405" applyNumberFormat="1" applyFont="1" applyFill="1" applyBorder="1" applyAlignment="1">
      <alignment horizontal="center" vertical="center" wrapText="1"/>
    </xf>
    <xf numFmtId="0" fontId="36" fillId="0" borderId="0" xfId="0" applyFont="1" applyFill="1" applyAlignment="1">
      <alignment wrapText="1"/>
    </xf>
    <xf numFmtId="181" fontId="36" fillId="0" borderId="23" xfId="405" applyNumberFormat="1" applyFont="1" applyFill="1" applyBorder="1" applyAlignment="1">
      <alignment horizontal="center" vertical="center" wrapText="1"/>
    </xf>
    <xf numFmtId="0" fontId="49" fillId="0" borderId="0" xfId="0" applyFont="1" applyFill="1" applyAlignment="1">
      <alignment wrapText="1"/>
    </xf>
    <xf numFmtId="181" fontId="36" fillId="0" borderId="43" xfId="405" applyNumberFormat="1" applyFont="1" applyFill="1" applyBorder="1" applyAlignment="1">
      <alignment horizontal="center" vertical="center" wrapText="1"/>
    </xf>
    <xf numFmtId="170" fontId="50" fillId="0" borderId="60" xfId="1" applyNumberFormat="1" applyFont="1" applyFill="1" applyBorder="1" applyAlignment="1" applyProtection="1">
      <alignment horizontal="center" vertical="center" wrapText="1"/>
    </xf>
    <xf numFmtId="170" fontId="50" fillId="0" borderId="4" xfId="1" applyNumberFormat="1" applyFont="1" applyFill="1" applyBorder="1" applyAlignment="1" applyProtection="1">
      <alignment horizontal="center" vertical="center" wrapText="1"/>
    </xf>
    <xf numFmtId="170" fontId="50" fillId="0" borderId="8" xfId="1" applyNumberFormat="1" applyFont="1" applyFill="1" applyBorder="1" applyAlignment="1" applyProtection="1">
      <alignment horizontal="center" vertical="center" wrapText="1"/>
    </xf>
    <xf numFmtId="0" fontId="51" fillId="0" borderId="0" xfId="0" applyFont="1" applyFill="1" applyAlignment="1">
      <alignment wrapText="1"/>
    </xf>
    <xf numFmtId="181" fontId="37" fillId="0" borderId="50" xfId="405" applyNumberFormat="1" applyFont="1" applyFill="1" applyBorder="1" applyAlignment="1">
      <alignment horizontal="center" vertical="center" wrapText="1"/>
    </xf>
    <xf numFmtId="181" fontId="37" fillId="0" borderId="53" xfId="405" applyNumberFormat="1" applyFont="1" applyFill="1" applyBorder="1" applyAlignment="1">
      <alignment horizontal="center" vertical="center" wrapText="1"/>
    </xf>
    <xf numFmtId="181" fontId="37" fillId="0" borderId="43" xfId="405" applyNumberFormat="1" applyFont="1" applyFill="1" applyBorder="1" applyAlignment="1">
      <alignment horizontal="center" vertical="center" wrapText="1"/>
    </xf>
    <xf numFmtId="170" fontId="56" fillId="0" borderId="60" xfId="1" applyNumberFormat="1" applyFont="1" applyFill="1" applyBorder="1" applyAlignment="1" applyProtection="1">
      <alignment horizontal="center" vertical="center" wrapText="1"/>
    </xf>
    <xf numFmtId="170" fontId="56" fillId="0" borderId="4" xfId="1" applyNumberFormat="1" applyFont="1" applyFill="1" applyBorder="1" applyAlignment="1" applyProtection="1">
      <alignment horizontal="center" vertical="center" wrapText="1"/>
    </xf>
    <xf numFmtId="170" fontId="56" fillId="0" borderId="8" xfId="1" applyNumberFormat="1" applyFont="1" applyFill="1" applyBorder="1" applyAlignment="1" applyProtection="1">
      <alignment horizontal="center" vertical="center" wrapText="1"/>
    </xf>
    <xf numFmtId="0" fontId="56" fillId="0" borderId="0" xfId="0" applyFont="1" applyFill="1" applyAlignment="1">
      <alignment wrapText="1"/>
    </xf>
    <xf numFmtId="181" fontId="40" fillId="0" borderId="21" xfId="405" applyNumberFormat="1" applyFont="1" applyFill="1" applyBorder="1" applyAlignment="1">
      <alignment horizontal="justify" vertical="center" wrapText="1"/>
    </xf>
    <xf numFmtId="181" fontId="40" fillId="0" borderId="23" xfId="405" applyNumberFormat="1" applyFont="1" applyFill="1" applyBorder="1" applyAlignment="1">
      <alignment horizontal="justify" vertical="center" wrapText="1"/>
    </xf>
    <xf numFmtId="181" fontId="40" fillId="0" borderId="25" xfId="405" applyNumberFormat="1" applyFont="1" applyFill="1" applyBorder="1" applyAlignment="1">
      <alignment horizontal="justify" vertical="center" wrapText="1"/>
    </xf>
    <xf numFmtId="0" fontId="41" fillId="0" borderId="0" xfId="1" applyFont="1" applyFill="1" applyBorder="1" applyAlignment="1" applyProtection="1">
      <alignment horizontal="right" vertical="center" wrapText="1"/>
    </xf>
    <xf numFmtId="0" fontId="35" fillId="0" borderId="0" xfId="0" applyFont="1" applyFill="1" applyAlignment="1">
      <alignment horizontal="right" wrapText="1"/>
    </xf>
    <xf numFmtId="0" fontId="38" fillId="0" borderId="0" xfId="0" applyFont="1" applyFill="1" applyAlignment="1">
      <alignment horizontal="right"/>
    </xf>
    <xf numFmtId="181" fontId="47" fillId="0" borderId="0" xfId="0" applyNumberFormat="1" applyFont="1" applyFill="1" applyAlignment="1">
      <alignment wrapText="1"/>
    </xf>
    <xf numFmtId="181" fontId="44" fillId="0" borderId="0" xfId="0" applyNumberFormat="1" applyFont="1" applyFill="1"/>
    <xf numFmtId="181" fontId="52" fillId="0" borderId="0" xfId="0" applyNumberFormat="1" applyFont="1" applyFill="1"/>
    <xf numFmtId="181" fontId="56" fillId="0" borderId="0" xfId="0" applyNumberFormat="1" applyFont="1" applyFill="1" applyAlignment="1">
      <alignment wrapText="1"/>
    </xf>
    <xf numFmtId="169" fontId="53" fillId="0" borderId="0" xfId="0" applyNumberFormat="1" applyFont="1" applyFill="1" applyAlignment="1">
      <alignment horizontal="center" vertical="center" wrapText="1"/>
    </xf>
    <xf numFmtId="169" fontId="47" fillId="0" borderId="0" xfId="61" applyNumberFormat="1" applyFont="1" applyFill="1" applyAlignment="1">
      <alignment horizontal="center" vertical="center" wrapText="1"/>
    </xf>
    <xf numFmtId="169" fontId="35" fillId="0" borderId="0" xfId="61" applyNumberFormat="1" applyFont="1" applyFill="1" applyAlignment="1">
      <alignment horizontal="center" vertical="center" wrapText="1"/>
    </xf>
    <xf numFmtId="169" fontId="48" fillId="0" borderId="0" xfId="389" applyNumberFormat="1" applyFont="1" applyFill="1" applyAlignment="1">
      <alignment horizontal="center" vertical="center"/>
    </xf>
    <xf numFmtId="169" fontId="36" fillId="0" borderId="0" xfId="0" applyNumberFormat="1" applyFont="1" applyFill="1" applyAlignment="1">
      <alignment horizontal="center" vertical="center" wrapText="1"/>
    </xf>
    <xf numFmtId="169" fontId="47" fillId="0" borderId="0" xfId="0" applyNumberFormat="1" applyFont="1" applyFill="1" applyAlignment="1">
      <alignment horizontal="center" vertical="center" wrapText="1"/>
    </xf>
    <xf numFmtId="169" fontId="42" fillId="0" borderId="0" xfId="408" applyNumberFormat="1" applyFont="1" applyFill="1" applyAlignment="1">
      <alignment horizontal="center" vertical="center"/>
    </xf>
    <xf numFmtId="169" fontId="25" fillId="0" borderId="0" xfId="408" applyNumberFormat="1" applyFont="1" applyFill="1" applyAlignment="1">
      <alignment horizontal="center" vertical="center"/>
    </xf>
    <xf numFmtId="169" fontId="44" fillId="0" borderId="0" xfId="0" applyNumberFormat="1" applyFont="1" applyFill="1" applyAlignment="1">
      <alignment horizontal="center" vertical="center"/>
    </xf>
    <xf numFmtId="169" fontId="35" fillId="0" borderId="0" xfId="0" applyNumberFormat="1" applyFont="1" applyFill="1" applyAlignment="1">
      <alignment horizontal="center" vertical="center" wrapText="1"/>
    </xf>
    <xf numFmtId="169" fontId="54" fillId="0" borderId="0" xfId="389" applyNumberFormat="1" applyFont="1" applyFill="1" applyAlignment="1">
      <alignment horizontal="center" vertical="center"/>
    </xf>
    <xf numFmtId="181" fontId="40" fillId="0" borderId="89" xfId="405" applyNumberFormat="1" applyFont="1" applyFill="1" applyBorder="1" applyAlignment="1">
      <alignment horizontal="justify" vertical="center" wrapText="1"/>
    </xf>
    <xf numFmtId="0" fontId="41" fillId="0" borderId="0" xfId="1" applyFont="1" applyFill="1" applyBorder="1" applyAlignment="1" applyProtection="1">
      <alignment vertical="center" wrapText="1"/>
    </xf>
    <xf numFmtId="181" fontId="39" fillId="0" borderId="9" xfId="405" applyNumberFormat="1" applyFont="1" applyFill="1" applyBorder="1" applyAlignment="1">
      <alignment horizontal="center" vertical="center" wrapText="1"/>
    </xf>
    <xf numFmtId="181" fontId="40" fillId="0" borderId="28" xfId="405" applyNumberFormat="1" applyFont="1" applyFill="1" applyBorder="1" applyAlignment="1">
      <alignment horizontal="center" vertical="center" wrapText="1"/>
    </xf>
    <xf numFmtId="181" fontId="40" fillId="0" borderId="78" xfId="405" applyNumberFormat="1" applyFont="1" applyFill="1" applyBorder="1" applyAlignment="1">
      <alignment horizontal="justify" vertical="center" wrapText="1"/>
    </xf>
    <xf numFmtId="181" fontId="40" fillId="0" borderId="76" xfId="405" applyNumberFormat="1" applyFont="1" applyFill="1" applyBorder="1" applyAlignment="1">
      <alignment horizontal="justify" vertical="center" wrapText="1"/>
    </xf>
    <xf numFmtId="181" fontId="40" fillId="0" borderId="77" xfId="405" applyNumberFormat="1" applyFont="1" applyFill="1" applyBorder="1" applyAlignment="1">
      <alignment horizontal="justify" vertical="center" wrapText="1"/>
    </xf>
    <xf numFmtId="0" fontId="41"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right" vertical="center" wrapText="1"/>
    </xf>
    <xf numFmtId="181" fontId="39" fillId="0" borderId="0" xfId="0" applyNumberFormat="1" applyFont="1" applyFill="1" applyBorder="1" applyAlignment="1">
      <alignment horizontal="right" vertical="center" wrapText="1"/>
    </xf>
    <xf numFmtId="170" fontId="57" fillId="0" borderId="0" xfId="1" applyNumberFormat="1" applyFont="1" applyFill="1" applyBorder="1" applyAlignment="1" applyProtection="1">
      <alignment horizontal="justify" vertical="center" wrapText="1"/>
    </xf>
    <xf numFmtId="170" fontId="57" fillId="0" borderId="0" xfId="1" applyNumberFormat="1" applyFont="1" applyFill="1" applyBorder="1" applyAlignment="1" applyProtection="1">
      <alignment horizontal="right" vertical="center" wrapText="1"/>
    </xf>
    <xf numFmtId="170" fontId="57" fillId="0" borderId="73" xfId="1" applyNumberFormat="1" applyFont="1" applyFill="1" applyBorder="1" applyAlignment="1" applyProtection="1">
      <alignment horizontal="center" vertical="center" wrapText="1"/>
    </xf>
    <xf numFmtId="170" fontId="57" fillId="0" borderId="0" xfId="1" applyNumberFormat="1" applyFont="1" applyFill="1" applyBorder="1" applyAlignment="1" applyProtection="1">
      <alignment horizontal="center" vertical="center" wrapText="1"/>
    </xf>
    <xf numFmtId="181" fontId="39" fillId="0" borderId="16" xfId="405" applyNumberFormat="1" applyFont="1" applyFill="1" applyBorder="1" applyAlignment="1">
      <alignment horizontal="center" vertical="center" wrapText="1"/>
    </xf>
    <xf numFmtId="181" fontId="39" fillId="0" borderId="55" xfId="406" applyNumberFormat="1" applyFont="1" applyFill="1" applyBorder="1" applyAlignment="1" applyProtection="1">
      <alignment horizontal="center" vertical="center" wrapText="1"/>
    </xf>
    <xf numFmtId="181" fontId="39" fillId="0" borderId="0" xfId="405" applyNumberFormat="1" applyFont="1" applyFill="1" applyBorder="1" applyAlignment="1">
      <alignment horizontal="center" vertical="center" wrapText="1"/>
    </xf>
    <xf numFmtId="181" fontId="36" fillId="0" borderId="49" xfId="405" applyNumberFormat="1" applyFont="1" applyFill="1" applyBorder="1" applyAlignment="1">
      <alignment horizontal="center" vertical="center" wrapText="1"/>
    </xf>
    <xf numFmtId="181" fontId="40" fillId="0" borderId="77" xfId="405" applyNumberFormat="1" applyFont="1" applyFill="1" applyBorder="1" applyAlignment="1">
      <alignment horizontal="center" vertical="center" wrapText="1"/>
    </xf>
    <xf numFmtId="181" fontId="40" fillId="0" borderId="78" xfId="405" applyNumberFormat="1" applyFont="1" applyFill="1" applyBorder="1" applyAlignment="1">
      <alignment horizontal="center" vertical="center" wrapText="1"/>
    </xf>
    <xf numFmtId="181" fontId="40" fillId="0" borderId="43" xfId="405" applyNumberFormat="1" applyFont="1" applyFill="1" applyBorder="1" applyAlignment="1">
      <alignment horizontal="center" vertical="center" wrapText="1"/>
    </xf>
    <xf numFmtId="181" fontId="39" fillId="0" borderId="1" xfId="405" applyNumberFormat="1" applyFont="1" applyFill="1" applyBorder="1" applyAlignment="1">
      <alignment horizontal="center" vertical="center" wrapText="1"/>
    </xf>
    <xf numFmtId="181" fontId="40" fillId="0" borderId="42" xfId="405" applyNumberFormat="1" applyFont="1" applyFill="1" applyBorder="1" applyAlignment="1">
      <alignment horizontal="center" vertical="center" wrapText="1"/>
    </xf>
    <xf numFmtId="181" fontId="40" fillId="0" borderId="63" xfId="405" applyNumberFormat="1" applyFont="1" applyFill="1" applyBorder="1" applyAlignment="1">
      <alignment horizontal="center" vertical="center" wrapText="1"/>
    </xf>
    <xf numFmtId="181" fontId="40" fillId="0" borderId="79" xfId="405" applyNumberFormat="1" applyFont="1" applyFill="1" applyBorder="1" applyAlignment="1">
      <alignment horizontal="justify" vertical="center" wrapText="1"/>
    </xf>
    <xf numFmtId="170" fontId="48" fillId="0" borderId="0" xfId="407" applyNumberFormat="1" applyFont="1" applyFill="1" applyBorder="1" applyAlignment="1">
      <alignment horizontal="center" vertical="center" wrapText="1"/>
    </xf>
    <xf numFmtId="181" fontId="40" fillId="0" borderId="20" xfId="405" applyNumberFormat="1" applyFont="1" applyFill="1" applyBorder="1" applyAlignment="1">
      <alignment horizontal="center" vertical="center" wrapText="1"/>
    </xf>
    <xf numFmtId="181" fontId="40" fillId="0" borderId="30" xfId="405" applyNumberFormat="1" applyFont="1" applyFill="1" applyBorder="1" applyAlignment="1">
      <alignment horizontal="center" vertical="center" wrapText="1"/>
    </xf>
    <xf numFmtId="0" fontId="40" fillId="0" borderId="20" xfId="404" applyFont="1" applyFill="1" applyBorder="1" applyAlignment="1">
      <alignment horizontal="center" vertical="center" wrapText="1"/>
    </xf>
    <xf numFmtId="0" fontId="40" fillId="0" borderId="20" xfId="405" applyFont="1" applyFill="1" applyBorder="1" applyAlignment="1">
      <alignment horizontal="center" vertical="center" wrapText="1"/>
    </xf>
    <xf numFmtId="181" fontId="40" fillId="0" borderId="31" xfId="405" applyNumberFormat="1" applyFont="1" applyFill="1" applyBorder="1" applyAlignment="1">
      <alignment horizontal="center" vertical="center" wrapText="1"/>
    </xf>
    <xf numFmtId="181" fontId="40" fillId="0" borderId="45" xfId="405" applyNumberFormat="1" applyFont="1" applyFill="1" applyBorder="1" applyAlignment="1">
      <alignment horizontal="center" vertical="center" wrapText="1"/>
    </xf>
    <xf numFmtId="181" fontId="40" fillId="0" borderId="57" xfId="405" applyNumberFormat="1" applyFont="1" applyFill="1" applyBorder="1" applyAlignment="1">
      <alignment horizontal="center" vertical="center" wrapText="1"/>
    </xf>
    <xf numFmtId="181" fontId="40" fillId="0" borderId="91" xfId="405" applyNumberFormat="1" applyFont="1" applyFill="1" applyBorder="1" applyAlignment="1">
      <alignment horizontal="center" vertical="center" wrapText="1"/>
    </xf>
    <xf numFmtId="181" fontId="40" fillId="0" borderId="25" xfId="405" applyNumberFormat="1" applyFont="1" applyFill="1" applyBorder="1" applyAlignment="1">
      <alignment horizontal="center" vertical="center" wrapText="1"/>
    </xf>
    <xf numFmtId="170" fontId="44" fillId="0" borderId="47" xfId="0" applyNumberFormat="1" applyFont="1" applyFill="1" applyBorder="1" applyAlignment="1">
      <alignment horizontal="center" vertical="center" wrapText="1"/>
    </xf>
    <xf numFmtId="181" fontId="40" fillId="0" borderId="56" xfId="405" applyNumberFormat="1" applyFont="1" applyFill="1" applyBorder="1" applyAlignment="1">
      <alignment vertical="center" wrapText="1"/>
    </xf>
    <xf numFmtId="181" fontId="35" fillId="0" borderId="51" xfId="405" applyNumberFormat="1" applyFont="1" applyFill="1" applyBorder="1" applyAlignment="1">
      <alignment horizontal="center" vertical="center" wrapText="1"/>
    </xf>
    <xf numFmtId="181" fontId="35" fillId="0" borderId="49" xfId="405" applyNumberFormat="1" applyFont="1" applyFill="1" applyBorder="1" applyAlignment="1">
      <alignment horizontal="center" vertical="center" wrapText="1"/>
    </xf>
    <xf numFmtId="181" fontId="35" fillId="0" borderId="52" xfId="405" applyNumberFormat="1" applyFont="1" applyFill="1" applyBorder="1" applyAlignment="1">
      <alignment horizontal="center" vertical="center" wrapText="1"/>
    </xf>
    <xf numFmtId="181" fontId="40" fillId="0" borderId="89" xfId="405" applyNumberFormat="1" applyFont="1" applyFill="1" applyBorder="1" applyAlignment="1">
      <alignment horizontal="center" vertical="center" wrapText="1"/>
    </xf>
    <xf numFmtId="181" fontId="40" fillId="0" borderId="25" xfId="405" applyNumberFormat="1" applyFont="1" applyFill="1" applyBorder="1" applyAlignment="1">
      <alignment vertical="center" wrapText="1"/>
    </xf>
    <xf numFmtId="181" fontId="40" fillId="0" borderId="1" xfId="405" applyNumberFormat="1" applyFont="1" applyFill="1" applyBorder="1" applyAlignment="1">
      <alignment horizontal="center" vertical="center" wrapText="1"/>
    </xf>
    <xf numFmtId="181" fontId="39" fillId="0" borderId="74" xfId="405" applyNumberFormat="1" applyFont="1" applyFill="1" applyBorder="1" applyAlignment="1">
      <alignment horizontal="center" vertical="center" wrapText="1"/>
    </xf>
    <xf numFmtId="181" fontId="39" fillId="0" borderId="1" xfId="405" applyNumberFormat="1" applyFont="1" applyFill="1" applyBorder="1" applyAlignment="1">
      <alignment horizontal="justify" vertical="center" wrapText="1"/>
    </xf>
    <xf numFmtId="181" fontId="37" fillId="0" borderId="49" xfId="405" applyNumberFormat="1" applyFont="1" applyFill="1" applyBorder="1" applyAlignment="1">
      <alignment horizontal="center" vertical="center" wrapText="1"/>
    </xf>
    <xf numFmtId="170" fontId="59" fillId="0" borderId="0" xfId="0" applyNumberFormat="1" applyFont="1" applyFill="1" applyAlignment="1">
      <alignment horizontal="center"/>
    </xf>
    <xf numFmtId="170" fontId="38" fillId="0" borderId="0" xfId="0" applyNumberFormat="1" applyFont="1" applyFill="1"/>
    <xf numFmtId="181" fontId="38" fillId="0" borderId="0" xfId="0" applyNumberFormat="1" applyFont="1" applyFill="1"/>
    <xf numFmtId="181" fontId="40" fillId="0" borderId="16" xfId="405" applyNumberFormat="1" applyFont="1" applyFill="1" applyBorder="1" applyAlignment="1">
      <alignment horizontal="center" vertical="center" wrapText="1"/>
    </xf>
    <xf numFmtId="170" fontId="57" fillId="0" borderId="70" xfId="1" applyNumberFormat="1" applyFont="1" applyFill="1" applyBorder="1" applyAlignment="1" applyProtection="1">
      <alignment horizontal="center" vertical="center" wrapText="1"/>
    </xf>
    <xf numFmtId="181" fontId="40" fillId="0" borderId="61" xfId="405" applyNumberFormat="1" applyFont="1" applyFill="1" applyBorder="1" applyAlignment="1">
      <alignment vertical="center" wrapText="1"/>
    </xf>
    <xf numFmtId="181" fontId="40" fillId="0" borderId="62" xfId="405" applyNumberFormat="1" applyFont="1" applyFill="1" applyBorder="1" applyAlignment="1">
      <alignment vertical="center" wrapText="1"/>
    </xf>
    <xf numFmtId="181" fontId="40" fillId="0" borderId="62" xfId="405" applyNumberFormat="1" applyFont="1" applyFill="1" applyBorder="1" applyAlignment="1">
      <alignment horizontal="justify" vertical="center" wrapText="1"/>
    </xf>
    <xf numFmtId="181" fontId="40" fillId="0" borderId="0" xfId="405" applyNumberFormat="1" applyFont="1" applyFill="1" applyBorder="1" applyAlignment="1">
      <alignment horizontal="justify" vertical="center" wrapText="1"/>
    </xf>
    <xf numFmtId="181" fontId="40" fillId="0" borderId="78" xfId="405" applyNumberFormat="1" applyFont="1" applyFill="1" applyBorder="1" applyAlignment="1">
      <alignment vertical="center" wrapText="1"/>
    </xf>
    <xf numFmtId="181" fontId="40" fillId="0" borderId="63" xfId="405" applyNumberFormat="1" applyFont="1" applyFill="1" applyBorder="1" applyAlignment="1">
      <alignment vertical="center" wrapText="1"/>
    </xf>
    <xf numFmtId="181" fontId="40" fillId="0" borderId="82" xfId="405" applyNumberFormat="1" applyFont="1" applyFill="1" applyBorder="1" applyAlignment="1">
      <alignment vertical="center" wrapText="1"/>
    </xf>
    <xf numFmtId="181" fontId="40" fillId="0" borderId="86" xfId="405" applyNumberFormat="1" applyFont="1" applyFill="1" applyBorder="1" applyAlignment="1">
      <alignment horizontal="center" vertical="center" wrapText="1"/>
    </xf>
    <xf numFmtId="181" fontId="40" fillId="0" borderId="79" xfId="405" applyNumberFormat="1" applyFont="1" applyFill="1" applyBorder="1" applyAlignment="1">
      <alignment vertical="center" wrapText="1"/>
    </xf>
    <xf numFmtId="184" fontId="40" fillId="0" borderId="16" xfId="405" applyNumberFormat="1" applyFont="1" applyFill="1" applyBorder="1" applyAlignment="1">
      <alignment horizontal="center" vertical="center" wrapText="1"/>
    </xf>
    <xf numFmtId="184" fontId="40" fillId="0" borderId="77" xfId="405" applyNumberFormat="1" applyFont="1" applyFill="1" applyBorder="1" applyAlignment="1">
      <alignment horizontal="center" vertical="center" wrapText="1"/>
    </xf>
    <xf numFmtId="188" fontId="40" fillId="0" borderId="78" xfId="405" applyNumberFormat="1" applyFont="1" applyFill="1" applyBorder="1" applyAlignment="1">
      <alignment horizontal="center" vertical="center" wrapText="1"/>
    </xf>
    <xf numFmtId="184" fontId="40" fillId="0" borderId="79" xfId="405" applyNumberFormat="1" applyFont="1" applyFill="1" applyBorder="1" applyAlignment="1">
      <alignment horizontal="center" vertical="center" wrapText="1"/>
    </xf>
    <xf numFmtId="188" fontId="39" fillId="0" borderId="16" xfId="405" applyNumberFormat="1" applyFont="1" applyFill="1" applyBorder="1" applyAlignment="1">
      <alignment horizontal="center" vertical="center" wrapText="1"/>
    </xf>
    <xf numFmtId="187" fontId="40" fillId="0" borderId="79" xfId="405" applyNumberFormat="1" applyFont="1" applyFill="1" applyBorder="1" applyAlignment="1">
      <alignment horizontal="center" vertical="center" wrapText="1"/>
    </xf>
    <xf numFmtId="181" fontId="39" fillId="0" borderId="70" xfId="405" applyNumberFormat="1" applyFont="1" applyFill="1" applyBorder="1" applyAlignment="1">
      <alignment horizontal="center" vertical="center" wrapText="1"/>
    </xf>
    <xf numFmtId="181" fontId="39" fillId="0" borderId="16" xfId="405" applyNumberFormat="1" applyFont="1" applyFill="1" applyBorder="1" applyAlignment="1">
      <alignment horizontal="justify" vertical="center" wrapText="1"/>
    </xf>
    <xf numFmtId="0" fontId="40" fillId="0" borderId="20" xfId="405" applyFont="1" applyFill="1" applyBorder="1" applyAlignment="1">
      <alignment horizontal="left" vertical="center" wrapText="1"/>
    </xf>
    <xf numFmtId="181" fontId="40" fillId="0" borderId="32" xfId="405" applyNumberFormat="1" applyFont="1" applyFill="1" applyBorder="1" applyAlignment="1">
      <alignment horizontal="center" vertical="center" wrapText="1"/>
    </xf>
    <xf numFmtId="0" fontId="62" fillId="0" borderId="65" xfId="0" applyFont="1" applyFill="1" applyBorder="1" applyAlignment="1">
      <alignment horizontal="center" vertical="center" wrapText="1"/>
    </xf>
    <xf numFmtId="0" fontId="61" fillId="0" borderId="65" xfId="1" applyFont="1" applyFill="1" applyBorder="1" applyAlignment="1" applyProtection="1">
      <alignment horizontal="center" vertical="center" wrapText="1"/>
    </xf>
    <xf numFmtId="170" fontId="61" fillId="0" borderId="65" xfId="1" applyNumberFormat="1" applyFont="1" applyFill="1" applyBorder="1" applyAlignment="1" applyProtection="1">
      <alignment horizontal="center" vertical="center" wrapText="1"/>
    </xf>
    <xf numFmtId="170" fontId="61" fillId="0" borderId="99" xfId="1" applyNumberFormat="1" applyFont="1" applyFill="1" applyBorder="1" applyAlignment="1" applyProtection="1">
      <alignment horizontal="center" vertical="center" wrapText="1"/>
    </xf>
    <xf numFmtId="170" fontId="61" fillId="0" borderId="7" xfId="1" applyNumberFormat="1" applyFont="1" applyFill="1" applyBorder="1" applyAlignment="1" applyProtection="1">
      <alignment horizontal="center" vertical="center" wrapText="1"/>
    </xf>
    <xf numFmtId="0" fontId="63" fillId="0" borderId="1" xfId="2" applyFont="1" applyFill="1" applyBorder="1" applyAlignment="1" applyProtection="1">
      <alignment horizontal="center" vertical="center" wrapText="1"/>
    </xf>
    <xf numFmtId="170" fontId="63" fillId="0" borderId="84" xfId="1" applyNumberFormat="1" applyFont="1" applyFill="1" applyBorder="1" applyAlignment="1" applyProtection="1">
      <alignment horizontal="center" vertical="center" wrapText="1"/>
    </xf>
    <xf numFmtId="170" fontId="63" fillId="0" borderId="55" xfId="1" applyNumberFormat="1" applyFont="1" applyFill="1" applyBorder="1" applyAlignment="1" applyProtection="1">
      <alignment horizontal="center" vertical="center" wrapText="1"/>
    </xf>
    <xf numFmtId="181" fontId="63" fillId="0" borderId="55" xfId="405" applyNumberFormat="1" applyFont="1" applyFill="1" applyBorder="1" applyAlignment="1">
      <alignment horizontal="center" vertical="center" wrapText="1"/>
    </xf>
    <xf numFmtId="181" fontId="63" fillId="0" borderId="55" xfId="406" applyNumberFormat="1" applyFont="1" applyFill="1" applyBorder="1" applyAlignment="1" applyProtection="1">
      <alignment horizontal="center" vertical="center" wrapText="1"/>
    </xf>
    <xf numFmtId="181" fontId="63" fillId="0" borderId="85" xfId="405" applyNumberFormat="1" applyFont="1" applyFill="1" applyBorder="1" applyAlignment="1">
      <alignment horizontal="center" vertical="center" wrapText="1"/>
    </xf>
    <xf numFmtId="181" fontId="63" fillId="0" borderId="83" xfId="406" applyNumberFormat="1" applyFont="1" applyFill="1" applyBorder="1" applyAlignment="1" applyProtection="1">
      <alignment horizontal="center" vertical="center" wrapText="1"/>
    </xf>
    <xf numFmtId="181" fontId="63" fillId="0" borderId="9" xfId="405" applyNumberFormat="1" applyFont="1" applyFill="1" applyBorder="1" applyAlignment="1">
      <alignment horizontal="center" vertical="center" wrapText="1"/>
    </xf>
    <xf numFmtId="0" fontId="63" fillId="0" borderId="3" xfId="2" applyFont="1" applyFill="1" applyBorder="1" applyAlignment="1" applyProtection="1">
      <alignment horizontal="center" vertical="center" wrapText="1"/>
    </xf>
    <xf numFmtId="170" fontId="63" fillId="0" borderId="96" xfId="1" applyNumberFormat="1" applyFont="1" applyFill="1" applyBorder="1" applyAlignment="1" applyProtection="1">
      <alignment horizontal="center" vertical="center" wrapText="1"/>
    </xf>
    <xf numFmtId="170" fontId="63" fillId="0" borderId="13" xfId="1" applyNumberFormat="1" applyFont="1" applyFill="1" applyBorder="1" applyAlignment="1" applyProtection="1">
      <alignment horizontal="center" vertical="center" wrapText="1"/>
    </xf>
    <xf numFmtId="181" fontId="63" fillId="0" borderId="13" xfId="405" applyNumberFormat="1" applyFont="1" applyFill="1" applyBorder="1" applyAlignment="1">
      <alignment horizontal="center" vertical="center" wrapText="1"/>
    </xf>
    <xf numFmtId="181" fontId="63" fillId="0" borderId="13" xfId="406" applyNumberFormat="1" applyFont="1" applyFill="1" applyBorder="1" applyAlignment="1" applyProtection="1">
      <alignment horizontal="center" vertical="center" wrapText="1"/>
    </xf>
    <xf numFmtId="181" fontId="63" fillId="0" borderId="98" xfId="405" applyNumberFormat="1" applyFont="1" applyFill="1" applyBorder="1" applyAlignment="1">
      <alignment horizontal="center" vertical="center" wrapText="1"/>
    </xf>
    <xf numFmtId="170" fontId="63" fillId="0" borderId="95" xfId="1" applyNumberFormat="1" applyFont="1" applyFill="1" applyBorder="1" applyAlignment="1" applyProtection="1">
      <alignment horizontal="center" vertical="center" wrapText="1"/>
    </xf>
    <xf numFmtId="181" fontId="63" fillId="0" borderId="11" xfId="405" applyNumberFormat="1" applyFont="1" applyFill="1" applyBorder="1" applyAlignment="1">
      <alignment horizontal="center" vertical="center" wrapText="1"/>
    </xf>
    <xf numFmtId="181" fontId="63" fillId="0" borderId="95" xfId="405" applyNumberFormat="1" applyFont="1" applyFill="1" applyBorder="1" applyAlignment="1">
      <alignment horizontal="center" vertical="center" wrapText="1"/>
    </xf>
    <xf numFmtId="0" fontId="63" fillId="0" borderId="5" xfId="1" applyFont="1" applyFill="1" applyBorder="1" applyAlignment="1" applyProtection="1">
      <alignment horizontal="center" vertical="center" wrapText="1"/>
    </xf>
    <xf numFmtId="170" fontId="63" fillId="0" borderId="97" xfId="1" applyNumberFormat="1" applyFont="1" applyFill="1" applyBorder="1" applyAlignment="1" applyProtection="1">
      <alignment horizontal="center" vertical="center" wrapText="1"/>
    </xf>
    <xf numFmtId="170" fontId="63" fillId="0" borderId="65" xfId="1" applyNumberFormat="1" applyFont="1" applyFill="1" applyBorder="1" applyAlignment="1" applyProtection="1">
      <alignment horizontal="center" vertical="center" wrapText="1"/>
    </xf>
    <xf numFmtId="181" fontId="64" fillId="0" borderId="65" xfId="405" applyNumberFormat="1" applyFont="1" applyFill="1" applyBorder="1" applyAlignment="1">
      <alignment horizontal="center" vertical="center" wrapText="1"/>
    </xf>
    <xf numFmtId="170" fontId="65" fillId="0" borderId="65" xfId="1" applyNumberFormat="1" applyFont="1" applyFill="1" applyBorder="1" applyAlignment="1" applyProtection="1">
      <alignment horizontal="center" vertical="center" wrapText="1"/>
    </xf>
    <xf numFmtId="181" fontId="63" fillId="0" borderId="65" xfId="405" applyNumberFormat="1" applyFont="1" applyFill="1" applyBorder="1" applyAlignment="1">
      <alignment horizontal="center" vertical="center" wrapText="1"/>
    </xf>
    <xf numFmtId="181" fontId="63" fillId="0" borderId="99" xfId="405" applyNumberFormat="1" applyFont="1" applyFill="1" applyBorder="1" applyAlignment="1">
      <alignment horizontal="center" vertical="center" wrapText="1"/>
    </xf>
    <xf numFmtId="170" fontId="65" fillId="0" borderId="69" xfId="1" applyNumberFormat="1" applyFont="1" applyFill="1" applyBorder="1" applyAlignment="1" applyProtection="1">
      <alignment horizontal="center" vertical="center" wrapText="1"/>
    </xf>
    <xf numFmtId="185" fontId="63" fillId="0" borderId="65" xfId="405" applyNumberFormat="1" applyFont="1" applyFill="1" applyBorder="1" applyAlignment="1">
      <alignment horizontal="center" vertical="center" wrapText="1"/>
    </xf>
    <xf numFmtId="181" fontId="63" fillId="0" borderId="7" xfId="405" applyNumberFormat="1" applyFont="1" applyFill="1" applyBorder="1" applyAlignment="1">
      <alignment horizontal="center" vertical="center" wrapText="1"/>
    </xf>
    <xf numFmtId="185" fontId="63" fillId="0" borderId="7" xfId="405" applyNumberFormat="1" applyFont="1" applyFill="1" applyBorder="1" applyAlignment="1">
      <alignment horizontal="center" vertical="center" wrapText="1"/>
    </xf>
    <xf numFmtId="181" fontId="63" fillId="0" borderId="69" xfId="405" applyNumberFormat="1" applyFont="1" applyFill="1" applyBorder="1" applyAlignment="1">
      <alignment horizontal="center" vertical="center" wrapText="1"/>
    </xf>
    <xf numFmtId="0" fontId="63" fillId="0" borderId="74" xfId="405" applyFont="1" applyFill="1" applyBorder="1" applyAlignment="1">
      <alignment horizontal="center" vertical="center" wrapText="1"/>
    </xf>
    <xf numFmtId="170" fontId="63" fillId="0" borderId="72" xfId="1" applyNumberFormat="1" applyFont="1" applyFill="1" applyBorder="1" applyAlignment="1" applyProtection="1">
      <alignment horizontal="center" vertical="center" wrapText="1"/>
    </xf>
    <xf numFmtId="170" fontId="63" fillId="0" borderId="71" xfId="1" applyNumberFormat="1" applyFont="1" applyFill="1" applyBorder="1" applyAlignment="1" applyProtection="1">
      <alignment horizontal="center" vertical="center" wrapText="1"/>
    </xf>
    <xf numFmtId="170" fontId="63" fillId="0" borderId="106" xfId="1" applyNumberFormat="1" applyFont="1" applyFill="1" applyBorder="1" applyAlignment="1" applyProtection="1">
      <alignment horizontal="center" vertical="center" wrapText="1"/>
    </xf>
    <xf numFmtId="170" fontId="63" fillId="0" borderId="75" xfId="1" applyNumberFormat="1" applyFont="1" applyFill="1" applyBorder="1" applyAlignment="1" applyProtection="1">
      <alignment horizontal="center" vertical="center" wrapText="1"/>
    </xf>
    <xf numFmtId="170" fontId="63" fillId="0" borderId="73" xfId="1" applyNumberFormat="1" applyFont="1" applyFill="1" applyBorder="1" applyAlignment="1" applyProtection="1">
      <alignment horizontal="center" vertical="center" wrapText="1"/>
    </xf>
    <xf numFmtId="0" fontId="64" fillId="0" borderId="102" xfId="404" applyFont="1" applyFill="1" applyBorder="1" applyAlignment="1">
      <alignment horizontal="center" vertical="center" wrapText="1"/>
    </xf>
    <xf numFmtId="0" fontId="64" fillId="0" borderId="4" xfId="405" applyFont="1" applyFill="1" applyBorder="1" applyAlignment="1">
      <alignment horizontal="left" vertical="center" wrapText="1"/>
    </xf>
    <xf numFmtId="0" fontId="64" fillId="0" borderId="102" xfId="405" applyFont="1" applyFill="1" applyBorder="1" applyAlignment="1">
      <alignment horizontal="center" vertical="center" wrapText="1"/>
    </xf>
    <xf numFmtId="181" fontId="64" fillId="0" borderId="101" xfId="405" applyNumberFormat="1" applyFont="1" applyFill="1" applyBorder="1" applyAlignment="1">
      <alignment horizontal="center" vertical="center" wrapText="1"/>
    </xf>
    <xf numFmtId="181" fontId="64" fillId="0" borderId="94" xfId="405" applyNumberFormat="1" applyFont="1" applyFill="1" applyBorder="1" applyAlignment="1">
      <alignment horizontal="center" vertical="center" wrapText="1"/>
    </xf>
    <xf numFmtId="181" fontId="64" fillId="0" borderId="94" xfId="406" applyNumberFormat="1" applyFont="1" applyFill="1" applyBorder="1" applyAlignment="1" applyProtection="1">
      <alignment horizontal="center" vertical="center" wrapText="1"/>
    </xf>
    <xf numFmtId="181" fontId="64" fillId="0" borderId="100" xfId="405" applyNumberFormat="1" applyFont="1" applyFill="1" applyBorder="1" applyAlignment="1">
      <alignment horizontal="center" vertical="center" wrapText="1"/>
    </xf>
    <xf numFmtId="181" fontId="64" fillId="0" borderId="60" xfId="406" applyNumberFormat="1" applyFont="1" applyFill="1" applyBorder="1" applyAlignment="1" applyProtection="1">
      <alignment horizontal="center" vertical="center" wrapText="1"/>
    </xf>
    <xf numFmtId="181" fontId="64" fillId="0" borderId="8" xfId="405" applyNumberFormat="1" applyFont="1" applyFill="1" applyBorder="1" applyAlignment="1">
      <alignment horizontal="center" vertical="center" wrapText="1"/>
    </xf>
    <xf numFmtId="181" fontId="64" fillId="0" borderId="60" xfId="405" applyNumberFormat="1" applyFont="1" applyFill="1" applyBorder="1" applyAlignment="1">
      <alignment horizontal="center" vertical="center" wrapText="1"/>
    </xf>
    <xf numFmtId="0" fontId="64" fillId="0" borderId="3" xfId="404" applyFont="1" applyFill="1" applyBorder="1" applyAlignment="1">
      <alignment horizontal="center" vertical="center" wrapText="1"/>
    </xf>
    <xf numFmtId="0" fontId="64" fillId="0" borderId="12" xfId="405" applyFont="1" applyFill="1" applyBorder="1" applyAlignment="1">
      <alignment horizontal="left" vertical="center" wrapText="1" indent="2"/>
    </xf>
    <xf numFmtId="0" fontId="64" fillId="0" borderId="3" xfId="405" applyFont="1" applyFill="1" applyBorder="1" applyAlignment="1">
      <alignment horizontal="center" vertical="center" wrapText="1"/>
    </xf>
    <xf numFmtId="181" fontId="64" fillId="0" borderId="96" xfId="405" applyNumberFormat="1" applyFont="1" applyFill="1" applyBorder="1" applyAlignment="1">
      <alignment horizontal="center" vertical="center" wrapText="1"/>
    </xf>
    <xf numFmtId="181" fontId="64" fillId="0" borderId="13" xfId="405" applyNumberFormat="1" applyFont="1" applyFill="1" applyBorder="1" applyAlignment="1">
      <alignment horizontal="center" vertical="center" wrapText="1"/>
    </xf>
    <xf numFmtId="181" fontId="67" fillId="0" borderId="13" xfId="405" applyNumberFormat="1" applyFont="1" applyFill="1" applyBorder="1" applyAlignment="1">
      <alignment horizontal="center" vertical="center" wrapText="1"/>
    </xf>
    <xf numFmtId="181" fontId="64" fillId="0" borderId="98" xfId="405" applyNumberFormat="1" applyFont="1" applyFill="1" applyBorder="1" applyAlignment="1">
      <alignment horizontal="center" vertical="center" wrapText="1"/>
    </xf>
    <xf numFmtId="181" fontId="64" fillId="0" borderId="95" xfId="405" applyNumberFormat="1" applyFont="1" applyFill="1" applyBorder="1" applyAlignment="1">
      <alignment horizontal="center" vertical="center" wrapText="1"/>
    </xf>
    <xf numFmtId="181" fontId="64" fillId="0" borderId="11" xfId="405" applyNumberFormat="1" applyFont="1" applyFill="1" applyBorder="1" applyAlignment="1">
      <alignment horizontal="center" vertical="center" wrapText="1"/>
    </xf>
    <xf numFmtId="181" fontId="64" fillId="0" borderId="13" xfId="406" applyNumberFormat="1" applyFont="1" applyFill="1" applyBorder="1" applyAlignment="1" applyProtection="1">
      <alignment horizontal="center" vertical="center" wrapText="1"/>
    </xf>
    <xf numFmtId="181" fontId="66" fillId="0" borderId="13" xfId="405" applyNumberFormat="1" applyFont="1" applyFill="1" applyBorder="1" applyAlignment="1">
      <alignment horizontal="center" vertical="center" wrapText="1"/>
    </xf>
    <xf numFmtId="0" fontId="64" fillId="0" borderId="12" xfId="405" applyFont="1" applyFill="1" applyBorder="1" applyAlignment="1">
      <alignment horizontal="left" vertical="center" wrapText="1"/>
    </xf>
    <xf numFmtId="181" fontId="64" fillId="0" borderId="95" xfId="406" applyNumberFormat="1" applyFont="1" applyFill="1" applyBorder="1" applyAlignment="1" applyProtection="1">
      <alignment horizontal="center" vertical="center" wrapText="1"/>
    </xf>
    <xf numFmtId="0" fontId="64" fillId="0" borderId="12" xfId="405" applyFont="1" applyFill="1" applyBorder="1" applyAlignment="1">
      <alignment horizontal="left" vertical="center" wrapText="1" indent="1"/>
    </xf>
    <xf numFmtId="170" fontId="64" fillId="0" borderId="13" xfId="0" applyNumberFormat="1" applyFont="1" applyFill="1" applyBorder="1" applyAlignment="1">
      <alignment horizontal="center" vertical="center"/>
    </xf>
    <xf numFmtId="170" fontId="64" fillId="0" borderId="11" xfId="405" applyNumberFormat="1" applyFont="1" applyFill="1" applyBorder="1" applyAlignment="1">
      <alignment horizontal="center" vertical="center" wrapText="1"/>
    </xf>
    <xf numFmtId="170" fontId="64" fillId="0" borderId="95" xfId="405" applyNumberFormat="1" applyFont="1" applyFill="1" applyBorder="1" applyAlignment="1">
      <alignment horizontal="center" vertical="center" wrapText="1"/>
    </xf>
    <xf numFmtId="170" fontId="64" fillId="0" borderId="13" xfId="406" applyNumberFormat="1" applyFont="1" applyFill="1" applyBorder="1" applyAlignment="1" applyProtection="1">
      <alignment horizontal="center" vertical="center" wrapText="1"/>
    </xf>
    <xf numFmtId="170" fontId="64" fillId="0" borderId="13" xfId="405" applyNumberFormat="1" applyFont="1" applyFill="1" applyBorder="1" applyAlignment="1">
      <alignment horizontal="center" vertical="center" wrapText="1"/>
    </xf>
    <xf numFmtId="0" fontId="64" fillId="0" borderId="12" xfId="405" applyFont="1" applyFill="1" applyBorder="1" applyAlignment="1">
      <alignment horizontal="left" vertical="center" wrapText="1" indent="3"/>
    </xf>
    <xf numFmtId="3" fontId="66" fillId="0" borderId="13" xfId="412" applyNumberFormat="1" applyFont="1" applyFill="1" applyBorder="1" applyAlignment="1">
      <alignment horizontal="center" vertical="center"/>
    </xf>
    <xf numFmtId="0" fontId="64" fillId="0" borderId="3" xfId="0" applyFont="1" applyFill="1" applyBorder="1" applyAlignment="1">
      <alignment horizontal="center" vertical="center" wrapText="1"/>
    </xf>
    <xf numFmtId="0" fontId="64" fillId="0" borderId="96" xfId="0" applyFont="1" applyFill="1" applyBorder="1" applyAlignment="1">
      <alignment horizontal="center" vertical="center" wrapText="1"/>
    </xf>
    <xf numFmtId="0" fontId="64" fillId="0" borderId="13" xfId="0" applyFont="1" applyFill="1" applyBorder="1" applyAlignment="1">
      <alignment horizontal="center" vertical="center" wrapText="1"/>
    </xf>
    <xf numFmtId="170" fontId="64" fillId="0" borderId="13" xfId="0" applyNumberFormat="1" applyFont="1" applyFill="1" applyBorder="1" applyAlignment="1">
      <alignment horizontal="center" vertical="center" wrapText="1"/>
    </xf>
    <xf numFmtId="169" fontId="64" fillId="0" borderId="13" xfId="0" applyNumberFormat="1" applyFont="1" applyFill="1" applyBorder="1" applyAlignment="1">
      <alignment horizontal="center" vertical="center" wrapText="1"/>
    </xf>
    <xf numFmtId="169" fontId="64" fillId="0" borderId="98" xfId="0" applyNumberFormat="1" applyFont="1" applyFill="1" applyBorder="1" applyAlignment="1">
      <alignment horizontal="center" vertical="center" wrapText="1"/>
    </xf>
    <xf numFmtId="170" fontId="64" fillId="0" borderId="95" xfId="0" applyNumberFormat="1" applyFont="1" applyFill="1" applyBorder="1" applyAlignment="1">
      <alignment horizontal="center" vertical="center" wrapText="1"/>
    </xf>
    <xf numFmtId="181" fontId="66" fillId="0" borderId="98" xfId="405" applyNumberFormat="1" applyFont="1" applyFill="1" applyBorder="1" applyAlignment="1">
      <alignment horizontal="center" vertical="center" wrapText="1"/>
    </xf>
    <xf numFmtId="181" fontId="66" fillId="0" borderId="11" xfId="405" applyNumberFormat="1" applyFont="1" applyFill="1" applyBorder="1" applyAlignment="1">
      <alignment horizontal="center" vertical="center" wrapText="1"/>
    </xf>
    <xf numFmtId="185" fontId="64" fillId="0" borderId="13" xfId="405" applyNumberFormat="1" applyFont="1" applyFill="1" applyBorder="1" applyAlignment="1">
      <alignment horizontal="center" vertical="center" wrapText="1"/>
    </xf>
    <xf numFmtId="184" fontId="64" fillId="0" borderId="13" xfId="405" applyNumberFormat="1" applyFont="1" applyFill="1" applyBorder="1" applyAlignment="1">
      <alignment horizontal="center" vertical="center" wrapText="1"/>
    </xf>
    <xf numFmtId="184" fontId="64" fillId="0" borderId="95" xfId="405" applyNumberFormat="1" applyFont="1" applyFill="1" applyBorder="1" applyAlignment="1">
      <alignment horizontal="center" vertical="center" wrapText="1"/>
    </xf>
    <xf numFmtId="181" fontId="66" fillId="0" borderId="95" xfId="405" applyNumberFormat="1" applyFont="1" applyFill="1" applyBorder="1" applyAlignment="1">
      <alignment horizontal="center" vertical="center" wrapText="1"/>
    </xf>
    <xf numFmtId="184" fontId="66" fillId="0" borderId="13" xfId="405" applyNumberFormat="1" applyFont="1" applyFill="1" applyBorder="1" applyAlignment="1">
      <alignment horizontal="center" vertical="center" wrapText="1"/>
    </xf>
    <xf numFmtId="184" fontId="66" fillId="0" borderId="95" xfId="405" applyNumberFormat="1" applyFont="1" applyFill="1" applyBorder="1" applyAlignment="1">
      <alignment horizontal="center" vertical="center" wrapText="1"/>
    </xf>
    <xf numFmtId="181" fontId="66" fillId="0" borderId="13" xfId="406" applyNumberFormat="1" applyFont="1" applyFill="1" applyBorder="1" applyAlignment="1" applyProtection="1">
      <alignment horizontal="center" vertical="center" wrapText="1"/>
    </xf>
    <xf numFmtId="186" fontId="64" fillId="0" borderId="95" xfId="405" applyNumberFormat="1" applyFont="1" applyFill="1" applyBorder="1" applyAlignment="1">
      <alignment horizontal="center" vertical="center" wrapText="1"/>
    </xf>
    <xf numFmtId="0" fontId="64" fillId="0" borderId="5" xfId="404" applyFont="1" applyFill="1" applyBorder="1" applyAlignment="1">
      <alignment horizontal="center" vertical="center" wrapText="1"/>
    </xf>
    <xf numFmtId="0" fontId="64" fillId="0" borderId="94" xfId="404" applyFont="1" applyFill="1" applyBorder="1" applyAlignment="1">
      <alignment horizontal="center" vertical="center" wrapText="1"/>
    </xf>
    <xf numFmtId="0" fontId="64" fillId="0" borderId="98" xfId="405" applyFont="1" applyFill="1" applyBorder="1" applyAlignment="1">
      <alignment horizontal="left" vertical="center" wrapText="1" indent="1"/>
    </xf>
    <xf numFmtId="0" fontId="64" fillId="0" borderId="13" xfId="404" applyFont="1" applyFill="1" applyBorder="1" applyAlignment="1">
      <alignment horizontal="center" vertical="center" wrapText="1"/>
    </xf>
    <xf numFmtId="0" fontId="64" fillId="0" borderId="17" xfId="404" applyFont="1" applyFill="1" applyBorder="1" applyAlignment="1">
      <alignment horizontal="center" vertical="center" wrapText="1"/>
    </xf>
    <xf numFmtId="0" fontId="64" fillId="0" borderId="103" xfId="405" applyFont="1" applyFill="1" applyBorder="1" applyAlignment="1">
      <alignment horizontal="left" vertical="center" wrapText="1" indent="1"/>
    </xf>
    <xf numFmtId="0" fontId="64" fillId="0" borderId="104" xfId="405" applyFont="1" applyFill="1" applyBorder="1" applyAlignment="1">
      <alignment horizontal="center" vertical="center" wrapText="1"/>
    </xf>
    <xf numFmtId="181" fontId="64" fillId="0" borderId="105" xfId="405" applyNumberFormat="1" applyFont="1" applyFill="1" applyBorder="1" applyAlignment="1">
      <alignment horizontal="center" vertical="center" wrapText="1"/>
    </xf>
    <xf numFmtId="181" fontId="64" fillId="0" borderId="17" xfId="405" applyNumberFormat="1" applyFont="1" applyFill="1" applyBorder="1" applyAlignment="1">
      <alignment horizontal="center" vertical="center" wrapText="1"/>
    </xf>
    <xf numFmtId="181" fontId="64" fillId="0" borderId="103" xfId="405" applyNumberFormat="1" applyFont="1" applyFill="1" applyBorder="1" applyAlignment="1">
      <alignment horizontal="center" vertical="center" wrapText="1"/>
    </xf>
    <xf numFmtId="181" fontId="64" fillId="0" borderId="66" xfId="405" applyNumberFormat="1" applyFont="1" applyFill="1" applyBorder="1" applyAlignment="1">
      <alignment horizontal="center" vertical="center" wrapText="1"/>
    </xf>
    <xf numFmtId="181" fontId="64" fillId="0" borderId="19" xfId="405" applyNumberFormat="1" applyFont="1" applyFill="1" applyBorder="1" applyAlignment="1">
      <alignment horizontal="center" vertical="center" wrapText="1"/>
    </xf>
    <xf numFmtId="181" fontId="63" fillId="0" borderId="72" xfId="405" applyNumberFormat="1" applyFont="1" applyFill="1" applyBorder="1" applyAlignment="1">
      <alignment horizontal="center" vertical="center" wrapText="1"/>
    </xf>
    <xf numFmtId="181" fontId="63" fillId="0" borderId="71" xfId="405" applyNumberFormat="1" applyFont="1" applyFill="1" applyBorder="1" applyAlignment="1">
      <alignment horizontal="center" vertical="center" wrapText="1"/>
    </xf>
    <xf numFmtId="181" fontId="63" fillId="0" borderId="106" xfId="405" applyNumberFormat="1" applyFont="1" applyFill="1" applyBorder="1" applyAlignment="1">
      <alignment horizontal="center" vertical="center" wrapText="1"/>
    </xf>
    <xf numFmtId="181" fontId="63" fillId="0" borderId="75" xfId="405" applyNumberFormat="1" applyFont="1" applyFill="1" applyBorder="1" applyAlignment="1">
      <alignment horizontal="center" vertical="center" wrapText="1"/>
    </xf>
    <xf numFmtId="181" fontId="63" fillId="0" borderId="73" xfId="405" applyNumberFormat="1" applyFont="1" applyFill="1" applyBorder="1" applyAlignment="1">
      <alignment horizontal="center" vertical="center" wrapText="1"/>
    </xf>
    <xf numFmtId="0" fontId="61" fillId="24" borderId="65" xfId="1" applyFont="1" applyFill="1" applyBorder="1" applyAlignment="1" applyProtection="1">
      <alignment horizontal="center" vertical="center" wrapText="1"/>
    </xf>
    <xf numFmtId="170" fontId="61" fillId="24" borderId="65" xfId="1" applyNumberFormat="1" applyFont="1" applyFill="1" applyBorder="1" applyAlignment="1" applyProtection="1">
      <alignment horizontal="center" vertical="center" wrapText="1"/>
    </xf>
    <xf numFmtId="170" fontId="61" fillId="24" borderId="7" xfId="1" applyNumberFormat="1" applyFont="1" applyFill="1" applyBorder="1" applyAlignment="1" applyProtection="1">
      <alignment horizontal="center" vertical="center" wrapText="1"/>
    </xf>
    <xf numFmtId="170" fontId="63" fillId="24" borderId="83" xfId="1" applyNumberFormat="1" applyFont="1" applyFill="1" applyBorder="1" applyAlignment="1" applyProtection="1">
      <alignment horizontal="center" vertical="center" wrapText="1"/>
    </xf>
    <xf numFmtId="181" fontId="63" fillId="24" borderId="55" xfId="405" applyNumberFormat="1" applyFont="1" applyFill="1" applyBorder="1" applyAlignment="1">
      <alignment horizontal="center" vertical="center" wrapText="1"/>
    </xf>
    <xf numFmtId="181" fontId="63" fillId="24" borderId="55" xfId="406" applyNumberFormat="1" applyFont="1" applyFill="1" applyBorder="1" applyAlignment="1" applyProtection="1">
      <alignment horizontal="center" vertical="center" wrapText="1"/>
    </xf>
    <xf numFmtId="181" fontId="63" fillId="24" borderId="9" xfId="405" applyNumberFormat="1" applyFont="1" applyFill="1" applyBorder="1" applyAlignment="1">
      <alignment horizontal="center" vertical="center" wrapText="1"/>
    </xf>
    <xf numFmtId="170" fontId="63" fillId="24" borderId="95" xfId="1" applyNumberFormat="1" applyFont="1" applyFill="1" applyBorder="1" applyAlignment="1" applyProtection="1">
      <alignment horizontal="center" vertical="center" wrapText="1"/>
    </xf>
    <xf numFmtId="181" fontId="63" fillId="24" borderId="13" xfId="405" applyNumberFormat="1" applyFont="1" applyFill="1" applyBorder="1" applyAlignment="1">
      <alignment horizontal="center" vertical="center" wrapText="1"/>
    </xf>
    <xf numFmtId="181" fontId="63" fillId="24" borderId="13" xfId="406" applyNumberFormat="1" applyFont="1" applyFill="1" applyBorder="1" applyAlignment="1" applyProtection="1">
      <alignment horizontal="center" vertical="center" wrapText="1"/>
    </xf>
    <xf numFmtId="181" fontId="63" fillId="24" borderId="11" xfId="405" applyNumberFormat="1" applyFont="1" applyFill="1" applyBorder="1" applyAlignment="1">
      <alignment horizontal="center" vertical="center" wrapText="1"/>
    </xf>
    <xf numFmtId="170" fontId="63" fillId="24" borderId="69" xfId="1" applyNumberFormat="1" applyFont="1" applyFill="1" applyBorder="1" applyAlignment="1" applyProtection="1">
      <alignment horizontal="center" vertical="center" wrapText="1"/>
    </xf>
    <xf numFmtId="181" fontId="63" fillId="24" borderId="65" xfId="405" applyNumberFormat="1" applyFont="1" applyFill="1" applyBorder="1" applyAlignment="1">
      <alignment horizontal="center" vertical="center" wrapText="1"/>
    </xf>
    <xf numFmtId="185" fontId="63" fillId="24" borderId="65" xfId="405" applyNumberFormat="1" applyFont="1" applyFill="1" applyBorder="1" applyAlignment="1">
      <alignment horizontal="center" vertical="center" wrapText="1"/>
    </xf>
    <xf numFmtId="181" fontId="63" fillId="24" borderId="7" xfId="405" applyNumberFormat="1" applyFont="1" applyFill="1" applyBorder="1" applyAlignment="1">
      <alignment horizontal="center" vertical="center" wrapText="1"/>
    </xf>
    <xf numFmtId="170" fontId="63" fillId="24" borderId="75" xfId="1" applyNumberFormat="1" applyFont="1" applyFill="1" applyBorder="1" applyAlignment="1" applyProtection="1">
      <alignment horizontal="center" vertical="center" wrapText="1"/>
    </xf>
    <xf numFmtId="170" fontId="63" fillId="24" borderId="71" xfId="1" applyNumberFormat="1" applyFont="1" applyFill="1" applyBorder="1" applyAlignment="1" applyProtection="1">
      <alignment horizontal="center" vertical="center" wrapText="1"/>
    </xf>
    <xf numFmtId="170" fontId="63" fillId="24" borderId="73" xfId="1" applyNumberFormat="1" applyFont="1" applyFill="1" applyBorder="1" applyAlignment="1" applyProtection="1">
      <alignment horizontal="center" vertical="center" wrapText="1"/>
    </xf>
    <xf numFmtId="181" fontId="64" fillId="24" borderId="60" xfId="406" applyNumberFormat="1" applyFont="1" applyFill="1" applyBorder="1" applyAlignment="1" applyProtection="1">
      <alignment horizontal="center" vertical="center" wrapText="1"/>
    </xf>
    <xf numFmtId="181" fontId="64" fillId="24" borderId="94" xfId="405" applyNumberFormat="1" applyFont="1" applyFill="1" applyBorder="1" applyAlignment="1">
      <alignment horizontal="center" vertical="center" wrapText="1"/>
    </xf>
    <xf numFmtId="181" fontId="64" fillId="24" borderId="94" xfId="406" applyNumberFormat="1" applyFont="1" applyFill="1" applyBorder="1" applyAlignment="1" applyProtection="1">
      <alignment horizontal="center" vertical="center" wrapText="1"/>
    </xf>
    <xf numFmtId="181" fontId="64" fillId="24" borderId="8" xfId="405" applyNumberFormat="1" applyFont="1" applyFill="1" applyBorder="1" applyAlignment="1">
      <alignment horizontal="center" vertical="center" wrapText="1"/>
    </xf>
    <xf numFmtId="181" fontId="64" fillId="24" borderId="95" xfId="405" applyNumberFormat="1" applyFont="1" applyFill="1" applyBorder="1" applyAlignment="1">
      <alignment horizontal="center" vertical="center" wrapText="1"/>
    </xf>
    <xf numFmtId="181" fontId="64" fillId="24" borderId="13" xfId="405" applyNumberFormat="1" applyFont="1" applyFill="1" applyBorder="1" applyAlignment="1">
      <alignment horizontal="center" vertical="center" wrapText="1"/>
    </xf>
    <xf numFmtId="181" fontId="67" fillId="24" borderId="13" xfId="405" applyNumberFormat="1" applyFont="1" applyFill="1" applyBorder="1" applyAlignment="1">
      <alignment horizontal="center" vertical="center" wrapText="1"/>
    </xf>
    <xf numFmtId="181" fontId="64" fillId="24" borderId="11" xfId="405" applyNumberFormat="1" applyFont="1" applyFill="1" applyBorder="1" applyAlignment="1">
      <alignment horizontal="center" vertical="center" wrapText="1"/>
    </xf>
    <xf numFmtId="181" fontId="64" fillId="24" borderId="13" xfId="406" applyNumberFormat="1" applyFont="1" applyFill="1" applyBorder="1" applyAlignment="1" applyProtection="1">
      <alignment horizontal="center" vertical="center" wrapText="1"/>
    </xf>
    <xf numFmtId="181" fontId="64" fillId="24" borderId="95" xfId="406" applyNumberFormat="1" applyFont="1" applyFill="1" applyBorder="1" applyAlignment="1" applyProtection="1">
      <alignment horizontal="center" vertical="center" wrapText="1"/>
    </xf>
    <xf numFmtId="170" fontId="64" fillId="24" borderId="95" xfId="0" applyNumberFormat="1" applyFont="1" applyFill="1" applyBorder="1" applyAlignment="1">
      <alignment horizontal="center" vertical="center" wrapText="1"/>
    </xf>
    <xf numFmtId="170" fontId="64" fillId="24" borderId="13" xfId="0" applyNumberFormat="1" applyFont="1" applyFill="1" applyBorder="1" applyAlignment="1">
      <alignment horizontal="center" vertical="center" wrapText="1"/>
    </xf>
    <xf numFmtId="181" fontId="66" fillId="24" borderId="11" xfId="405" applyNumberFormat="1" applyFont="1" applyFill="1" applyBorder="1" applyAlignment="1">
      <alignment horizontal="center" vertical="center" wrapText="1"/>
    </xf>
    <xf numFmtId="181" fontId="66" fillId="24" borderId="13" xfId="405" applyNumberFormat="1" applyFont="1" applyFill="1" applyBorder="1" applyAlignment="1">
      <alignment horizontal="center" vertical="center" wrapText="1"/>
    </xf>
    <xf numFmtId="184" fontId="64" fillId="24" borderId="95" xfId="405" applyNumberFormat="1" applyFont="1" applyFill="1" applyBorder="1" applyAlignment="1">
      <alignment horizontal="center" vertical="center" wrapText="1"/>
    </xf>
    <xf numFmtId="184" fontId="64" fillId="24" borderId="13" xfId="405" applyNumberFormat="1" applyFont="1" applyFill="1" applyBorder="1" applyAlignment="1">
      <alignment horizontal="center" vertical="center" wrapText="1"/>
    </xf>
    <xf numFmtId="181" fontId="66" fillId="24" borderId="95" xfId="405" applyNumberFormat="1" applyFont="1" applyFill="1" applyBorder="1" applyAlignment="1">
      <alignment horizontal="center" vertical="center" wrapText="1"/>
    </xf>
    <xf numFmtId="184" fontId="66" fillId="24" borderId="95" xfId="405" applyNumberFormat="1" applyFont="1" applyFill="1" applyBorder="1" applyAlignment="1">
      <alignment horizontal="center" vertical="center" wrapText="1"/>
    </xf>
    <xf numFmtId="184" fontId="66" fillId="24" borderId="13" xfId="405" applyNumberFormat="1" applyFont="1" applyFill="1" applyBorder="1" applyAlignment="1">
      <alignment horizontal="center" vertical="center" wrapText="1"/>
    </xf>
    <xf numFmtId="181" fontId="66" fillId="24" borderId="13" xfId="406" applyNumberFormat="1" applyFont="1" applyFill="1" applyBorder="1" applyAlignment="1" applyProtection="1">
      <alignment horizontal="center" vertical="center" wrapText="1"/>
    </xf>
    <xf numFmtId="169" fontId="64" fillId="24" borderId="13" xfId="0" applyNumberFormat="1" applyFont="1" applyFill="1" applyBorder="1" applyAlignment="1">
      <alignment horizontal="center" vertical="center" wrapText="1"/>
    </xf>
    <xf numFmtId="181" fontId="64" fillId="24" borderId="66" xfId="405" applyNumberFormat="1" applyFont="1" applyFill="1" applyBorder="1" applyAlignment="1">
      <alignment horizontal="center" vertical="center" wrapText="1"/>
    </xf>
    <xf numFmtId="181" fontId="64" fillId="24" borderId="17" xfId="405" applyNumberFormat="1" applyFont="1" applyFill="1" applyBorder="1" applyAlignment="1">
      <alignment horizontal="center" vertical="center" wrapText="1"/>
    </xf>
    <xf numFmtId="181" fontId="64" fillId="24" borderId="19" xfId="405" applyNumberFormat="1" applyFont="1" applyFill="1" applyBorder="1" applyAlignment="1">
      <alignment horizontal="center" vertical="center" wrapText="1"/>
    </xf>
    <xf numFmtId="181" fontId="63" fillId="24" borderId="75" xfId="405" applyNumberFormat="1" applyFont="1" applyFill="1" applyBorder="1" applyAlignment="1">
      <alignment horizontal="center" vertical="center" wrapText="1"/>
    </xf>
    <xf numFmtId="181" fontId="63" fillId="24" borderId="71" xfId="405" applyNumberFormat="1" applyFont="1" applyFill="1" applyBorder="1" applyAlignment="1">
      <alignment horizontal="center" vertical="center" wrapText="1"/>
    </xf>
    <xf numFmtId="181" fontId="63" fillId="24" borderId="73" xfId="405" applyNumberFormat="1" applyFont="1" applyFill="1" applyBorder="1" applyAlignment="1">
      <alignment horizontal="center" vertical="center" wrapText="1"/>
    </xf>
    <xf numFmtId="0" fontId="72" fillId="25" borderId="0" xfId="0" applyFont="1" applyFill="1"/>
    <xf numFmtId="0" fontId="72" fillId="0" borderId="0" xfId="0" applyFont="1" applyFill="1"/>
    <xf numFmtId="0" fontId="74" fillId="0" borderId="0" xfId="0" applyFont="1" applyFill="1" applyAlignment="1">
      <alignment vertical="center"/>
    </xf>
    <xf numFmtId="0" fontId="75" fillId="0" borderId="0" xfId="0" applyFont="1" applyFill="1"/>
    <xf numFmtId="169" fontId="40" fillId="25" borderId="13" xfId="405" applyNumberFormat="1" applyFont="1" applyFill="1" applyBorder="1" applyAlignment="1">
      <alignment horizontal="center" vertical="center" wrapText="1"/>
    </xf>
    <xf numFmtId="2" fontId="40" fillId="25" borderId="13" xfId="405" applyNumberFormat="1" applyFont="1" applyFill="1" applyBorder="1" applyAlignment="1">
      <alignment horizontal="center" vertical="center" wrapText="1"/>
    </xf>
    <xf numFmtId="0" fontId="40" fillId="25" borderId="13" xfId="405" applyFont="1" applyFill="1" applyBorder="1" applyAlignment="1">
      <alignment horizontal="center" vertical="center" wrapText="1"/>
    </xf>
    <xf numFmtId="181" fontId="40" fillId="25" borderId="13" xfId="405" applyNumberFormat="1" applyFont="1" applyFill="1" applyBorder="1" applyAlignment="1">
      <alignment horizontal="center" vertical="center" wrapText="1"/>
    </xf>
    <xf numFmtId="0" fontId="73" fillId="26" borderId="13" xfId="0" applyFont="1" applyFill="1" applyBorder="1" applyAlignment="1">
      <alignment horizontal="center" vertical="center"/>
    </xf>
    <xf numFmtId="181" fontId="40" fillId="0" borderId="13" xfId="405" applyNumberFormat="1" applyFont="1" applyFill="1" applyBorder="1" applyAlignment="1">
      <alignment horizontal="center" vertical="center" wrapText="1"/>
    </xf>
    <xf numFmtId="169" fontId="73" fillId="26" borderId="13" xfId="0" applyNumberFormat="1" applyFont="1" applyFill="1" applyBorder="1" applyAlignment="1">
      <alignment horizontal="center" vertical="center"/>
    </xf>
    <xf numFmtId="2" fontId="73" fillId="26" borderId="13" xfId="0" applyNumberFormat="1" applyFont="1" applyFill="1" applyBorder="1" applyAlignment="1">
      <alignment horizontal="center" vertical="center"/>
    </xf>
    <xf numFmtId="170" fontId="44" fillId="0" borderId="13" xfId="1" applyNumberFormat="1" applyFont="1" applyFill="1" applyBorder="1" applyAlignment="1">
      <alignment horizontal="center" vertical="center" wrapText="1"/>
    </xf>
    <xf numFmtId="0" fontId="44" fillId="0" borderId="13" xfId="1" applyNumberFormat="1" applyFont="1" applyFill="1" applyBorder="1" applyAlignment="1">
      <alignment horizontal="center" vertical="center" wrapText="1"/>
    </xf>
    <xf numFmtId="169" fontId="72" fillId="0" borderId="13" xfId="0" applyNumberFormat="1" applyFont="1" applyFill="1" applyBorder="1" applyAlignment="1">
      <alignment horizontal="center" vertical="center"/>
    </xf>
    <xf numFmtId="0" fontId="72" fillId="0" borderId="0" xfId="0" applyFont="1" applyFill="1" applyAlignment="1">
      <alignment horizontal="center" vertical="center"/>
    </xf>
    <xf numFmtId="0" fontId="73" fillId="26" borderId="13" xfId="0" applyFont="1" applyFill="1" applyBorder="1" applyAlignment="1">
      <alignment horizontal="center" vertical="center" wrapText="1"/>
    </xf>
    <xf numFmtId="0" fontId="72" fillId="0" borderId="13" xfId="0" applyFont="1" applyFill="1" applyBorder="1" applyAlignment="1">
      <alignment horizontal="center" vertical="center"/>
    </xf>
    <xf numFmtId="0" fontId="72" fillId="0" borderId="13" xfId="0" applyFont="1" applyFill="1" applyBorder="1" applyAlignment="1">
      <alignment horizontal="center"/>
    </xf>
    <xf numFmtId="0" fontId="39" fillId="26" borderId="13" xfId="0" applyFont="1" applyFill="1" applyBorder="1" applyAlignment="1">
      <alignment horizontal="center" vertical="center"/>
    </xf>
    <xf numFmtId="0" fontId="76" fillId="0" borderId="13" xfId="1" applyNumberFormat="1" applyFont="1" applyFill="1" applyBorder="1" applyAlignment="1">
      <alignment horizontal="center" vertical="center" wrapText="1"/>
    </xf>
    <xf numFmtId="49" fontId="44" fillId="0" borderId="13" xfId="1" applyNumberFormat="1" applyFont="1" applyFill="1" applyBorder="1" applyAlignment="1">
      <alignment horizontal="center" vertical="center" wrapText="1"/>
    </xf>
    <xf numFmtId="181" fontId="39" fillId="25" borderId="13" xfId="405" applyNumberFormat="1" applyFont="1" applyFill="1" applyBorder="1" applyAlignment="1">
      <alignment horizontal="center" vertical="center" wrapText="1"/>
    </xf>
    <xf numFmtId="169" fontId="39" fillId="25" borderId="13" xfId="405" applyNumberFormat="1" applyFont="1" applyFill="1" applyBorder="1" applyAlignment="1">
      <alignment horizontal="center" vertical="center" wrapText="1"/>
    </xf>
    <xf numFmtId="0" fontId="72" fillId="0" borderId="13" xfId="0" applyFont="1" applyFill="1" applyBorder="1" applyAlignment="1">
      <alignment horizontal="center" vertical="center" wrapText="1"/>
    </xf>
    <xf numFmtId="2" fontId="39" fillId="25" borderId="13" xfId="405" applyNumberFormat="1" applyFont="1" applyFill="1" applyBorder="1" applyAlignment="1">
      <alignment horizontal="center" vertical="center" wrapText="1"/>
    </xf>
    <xf numFmtId="184" fontId="39" fillId="25" borderId="13" xfId="405" applyNumberFormat="1" applyFont="1" applyFill="1" applyBorder="1" applyAlignment="1">
      <alignment horizontal="center" vertical="center" wrapText="1"/>
    </xf>
    <xf numFmtId="0" fontId="72" fillId="0" borderId="13" xfId="0" applyFont="1" applyFill="1" applyBorder="1"/>
    <xf numFmtId="0" fontId="39" fillId="25" borderId="13" xfId="405" applyFont="1" applyFill="1" applyBorder="1" applyAlignment="1">
      <alignment horizontal="left" vertical="center" wrapText="1" indent="1"/>
    </xf>
    <xf numFmtId="181" fontId="39" fillId="0" borderId="13" xfId="405" applyNumberFormat="1" applyFont="1" applyFill="1" applyBorder="1" applyAlignment="1">
      <alignment horizontal="center" vertical="center" wrapText="1"/>
    </xf>
    <xf numFmtId="187" fontId="39" fillId="25" borderId="13" xfId="405" applyNumberFormat="1" applyFont="1" applyFill="1" applyBorder="1" applyAlignment="1">
      <alignment horizontal="center" vertical="center" wrapText="1"/>
    </xf>
    <xf numFmtId="0" fontId="77" fillId="25" borderId="13" xfId="405" applyFont="1" applyFill="1" applyBorder="1" applyAlignment="1">
      <alignment horizontal="left" vertical="center" wrapText="1" indent="1"/>
    </xf>
    <xf numFmtId="189" fontId="39" fillId="25" borderId="13" xfId="405" applyNumberFormat="1" applyFont="1" applyFill="1" applyBorder="1" applyAlignment="1">
      <alignment horizontal="center" vertical="center" wrapText="1"/>
    </xf>
    <xf numFmtId="9" fontId="72" fillId="0" borderId="13" xfId="0" applyNumberFormat="1" applyFont="1" applyFill="1" applyBorder="1" applyAlignment="1">
      <alignment horizontal="center" vertical="center"/>
    </xf>
    <xf numFmtId="49" fontId="76" fillId="0" borderId="13" xfId="1" applyNumberFormat="1" applyFont="1" applyFill="1" applyBorder="1" applyAlignment="1">
      <alignment horizontal="center" vertical="center" wrapText="1"/>
    </xf>
    <xf numFmtId="0" fontId="77" fillId="25" borderId="13" xfId="405" applyFont="1" applyFill="1" applyBorder="1" applyAlignment="1">
      <alignment horizontal="center" vertical="center" wrapText="1"/>
    </xf>
    <xf numFmtId="49" fontId="40" fillId="25" borderId="13" xfId="404" applyNumberFormat="1" applyFont="1" applyFill="1" applyBorder="1" applyAlignment="1">
      <alignment horizontal="center" vertical="center" wrapText="1"/>
    </xf>
    <xf numFmtId="0" fontId="39" fillId="25" borderId="13" xfId="405" applyFont="1" applyFill="1" applyBorder="1" applyAlignment="1">
      <alignment horizontal="center" vertical="center" wrapText="1"/>
    </xf>
    <xf numFmtId="0" fontId="39" fillId="25" borderId="13" xfId="404" applyFont="1" applyFill="1" applyBorder="1" applyAlignment="1">
      <alignment horizontal="center" vertical="center" wrapText="1"/>
    </xf>
    <xf numFmtId="49" fontId="39" fillId="25" borderId="13" xfId="404" applyNumberFormat="1" applyFont="1" applyFill="1" applyBorder="1" applyAlignment="1">
      <alignment horizontal="center" vertical="center" wrapText="1"/>
    </xf>
    <xf numFmtId="189" fontId="73" fillId="26" borderId="13" xfId="0" applyNumberFormat="1" applyFont="1" applyFill="1" applyBorder="1" applyAlignment="1">
      <alignment horizontal="center" vertical="center"/>
    </xf>
    <xf numFmtId="0" fontId="40" fillId="26" borderId="0" xfId="0" applyFont="1" applyFill="1"/>
    <xf numFmtId="0" fontId="81" fillId="0" borderId="0" xfId="0" applyFont="1" applyFill="1"/>
    <xf numFmtId="170" fontId="72" fillId="26" borderId="0" xfId="0" applyNumberFormat="1" applyFont="1" applyFill="1"/>
    <xf numFmtId="170" fontId="74" fillId="26" borderId="0" xfId="0" applyNumberFormat="1" applyFont="1" applyFill="1" applyAlignment="1">
      <alignment vertical="center"/>
    </xf>
    <xf numFmtId="170" fontId="75" fillId="26" borderId="0" xfId="0" applyNumberFormat="1" applyFont="1" applyFill="1"/>
    <xf numFmtId="0" fontId="72" fillId="0" borderId="0" xfId="0" applyFont="1" applyFill="1" applyAlignment="1">
      <alignment vertical="top"/>
    </xf>
    <xf numFmtId="0" fontId="81" fillId="0" borderId="0" xfId="0" applyFont="1" applyFill="1" applyAlignment="1">
      <alignment vertical="top"/>
    </xf>
    <xf numFmtId="0" fontId="80" fillId="25" borderId="83" xfId="404" applyFont="1" applyFill="1" applyBorder="1" applyAlignment="1">
      <alignment horizontal="center" vertical="center" wrapText="1"/>
    </xf>
    <xf numFmtId="0" fontId="80" fillId="25" borderId="55" xfId="405" applyFont="1" applyFill="1" applyBorder="1" applyAlignment="1">
      <alignment horizontal="center" vertical="center" wrapText="1"/>
    </xf>
    <xf numFmtId="49" fontId="86" fillId="25" borderId="95" xfId="404" applyNumberFormat="1" applyFont="1" applyFill="1" applyBorder="1" applyAlignment="1">
      <alignment horizontal="center" vertical="center" wrapText="1"/>
    </xf>
    <xf numFmtId="0" fontId="86" fillId="25" borderId="13" xfId="405" applyFont="1" applyFill="1" applyBorder="1" applyAlignment="1">
      <alignment horizontal="center" vertical="center" wrapText="1"/>
    </xf>
    <xf numFmtId="0" fontId="80" fillId="25" borderId="95" xfId="404" applyFont="1" applyFill="1" applyBorder="1" applyAlignment="1">
      <alignment horizontal="center" vertical="center" wrapText="1"/>
    </xf>
    <xf numFmtId="0" fontId="80" fillId="25" borderId="13" xfId="405" applyFont="1" applyFill="1" applyBorder="1" applyAlignment="1">
      <alignment horizontal="center" vertical="center" wrapText="1"/>
    </xf>
    <xf numFmtId="0" fontId="87" fillId="0" borderId="13" xfId="0" applyFont="1" applyFill="1" applyBorder="1" applyAlignment="1">
      <alignment horizontal="center" vertical="center"/>
    </xf>
    <xf numFmtId="49" fontId="80" fillId="25" borderId="69" xfId="404" applyNumberFormat="1" applyFont="1" applyFill="1" applyBorder="1" applyAlignment="1">
      <alignment horizontal="center" vertical="center" wrapText="1"/>
    </xf>
    <xf numFmtId="0" fontId="80" fillId="25" borderId="65" xfId="405" applyFont="1" applyFill="1" applyBorder="1" applyAlignment="1">
      <alignment horizontal="center" vertical="center" wrapText="1"/>
    </xf>
    <xf numFmtId="0" fontId="87" fillId="0" borderId="65" xfId="0" applyFont="1" applyFill="1" applyBorder="1" applyAlignment="1">
      <alignment horizontal="center" vertical="center"/>
    </xf>
    <xf numFmtId="170" fontId="82" fillId="26" borderId="65" xfId="1" applyNumberFormat="1" applyFont="1" applyFill="1" applyBorder="1" applyAlignment="1">
      <alignment horizontal="center" vertical="center" wrapText="1"/>
    </xf>
    <xf numFmtId="169" fontId="87" fillId="26" borderId="13" xfId="0" applyNumberFormat="1" applyFont="1" applyFill="1" applyBorder="1" applyAlignment="1">
      <alignment horizontal="center" vertical="center"/>
    </xf>
    <xf numFmtId="0" fontId="87" fillId="26" borderId="13" xfId="0" applyFont="1" applyFill="1" applyBorder="1" applyAlignment="1">
      <alignment horizontal="center" vertical="center"/>
    </xf>
    <xf numFmtId="189" fontId="87" fillId="26" borderId="13" xfId="0" applyNumberFormat="1" applyFont="1" applyFill="1" applyBorder="1" applyAlignment="1">
      <alignment horizontal="center" vertical="center"/>
    </xf>
    <xf numFmtId="0" fontId="87" fillId="26" borderId="65" xfId="0" applyFont="1" applyFill="1" applyBorder="1" applyAlignment="1">
      <alignment horizontal="center" vertical="center"/>
    </xf>
    <xf numFmtId="170" fontId="84" fillId="26" borderId="7" xfId="1" applyNumberFormat="1" applyFont="1" applyFill="1" applyBorder="1" applyAlignment="1">
      <alignment horizontal="center" vertical="center" wrapText="1"/>
    </xf>
    <xf numFmtId="0" fontId="87" fillId="26" borderId="11" xfId="0" applyFont="1" applyFill="1" applyBorder="1" applyAlignment="1">
      <alignment horizontal="center" vertical="center"/>
    </xf>
    <xf numFmtId="169" fontId="87" fillId="26" borderId="11" xfId="0" applyNumberFormat="1" applyFont="1" applyFill="1" applyBorder="1" applyAlignment="1">
      <alignment horizontal="center" vertical="center"/>
    </xf>
    <xf numFmtId="9" fontId="87" fillId="26" borderId="7" xfId="0" applyNumberFormat="1" applyFont="1" applyFill="1" applyBorder="1" applyAlignment="1">
      <alignment horizontal="center" vertical="center"/>
    </xf>
    <xf numFmtId="0" fontId="82" fillId="0" borderId="13" xfId="1" applyFont="1" applyFill="1" applyBorder="1" applyAlignment="1">
      <alignment horizontal="center" vertical="center" wrapText="1"/>
    </xf>
    <xf numFmtId="0" fontId="85" fillId="25" borderId="13" xfId="405" applyFont="1" applyFill="1" applyBorder="1" applyAlignment="1">
      <alignment horizontal="center" vertical="center" wrapText="1"/>
    </xf>
    <xf numFmtId="2" fontId="87" fillId="0" borderId="13" xfId="0" applyNumberFormat="1" applyFont="1" applyFill="1" applyBorder="1" applyAlignment="1">
      <alignment horizontal="center" vertical="center"/>
    </xf>
    <xf numFmtId="49" fontId="85" fillId="25" borderId="13" xfId="405" applyNumberFormat="1" applyFont="1" applyFill="1" applyBorder="1" applyAlignment="1">
      <alignment horizontal="center" vertical="center" wrapText="1"/>
    </xf>
    <xf numFmtId="0" fontId="87" fillId="0" borderId="13" xfId="0" applyFont="1" applyFill="1" applyBorder="1" applyAlignment="1">
      <alignment horizontal="center" vertical="center" wrapText="1"/>
    </xf>
    <xf numFmtId="170" fontId="84" fillId="0" borderId="65" xfId="1" applyNumberFormat="1" applyFont="1" applyFill="1" applyBorder="1" applyAlignment="1">
      <alignment horizontal="center" vertical="center" wrapText="1"/>
    </xf>
    <xf numFmtId="0" fontId="85" fillId="25" borderId="55" xfId="405" applyFont="1" applyFill="1" applyBorder="1" applyAlignment="1">
      <alignment horizontal="center" vertical="center" wrapText="1"/>
    </xf>
    <xf numFmtId="0" fontId="83" fillId="0" borderId="55" xfId="0" applyFont="1" applyFill="1" applyBorder="1" applyAlignment="1">
      <alignment horizontal="center" vertical="center"/>
    </xf>
    <xf numFmtId="169" fontId="83" fillId="26" borderId="55" xfId="0" applyNumberFormat="1" applyFont="1" applyFill="1" applyBorder="1" applyAlignment="1">
      <alignment horizontal="center" vertical="center"/>
    </xf>
    <xf numFmtId="169" fontId="83" fillId="26" borderId="9" xfId="0" applyNumberFormat="1" applyFont="1" applyFill="1" applyBorder="1" applyAlignment="1">
      <alignment horizontal="center" vertical="center"/>
    </xf>
    <xf numFmtId="0" fontId="85" fillId="25" borderId="65" xfId="405" applyFont="1" applyFill="1" applyBorder="1" applyAlignment="1">
      <alignment horizontal="center" vertical="center" wrapText="1"/>
    </xf>
    <xf numFmtId="181" fontId="36" fillId="0" borderId="82" xfId="405" applyNumberFormat="1" applyFont="1" applyFill="1" applyBorder="1" applyAlignment="1">
      <alignment horizontal="center" vertical="center" wrapText="1"/>
    </xf>
    <xf numFmtId="181" fontId="36" fillId="0" borderId="80" xfId="405" applyNumberFormat="1" applyFont="1" applyFill="1" applyBorder="1" applyAlignment="1">
      <alignment horizontal="center" vertical="center" wrapText="1"/>
    </xf>
    <xf numFmtId="181" fontId="40" fillId="0" borderId="61" xfId="405" applyNumberFormat="1" applyFont="1" applyFill="1" applyBorder="1" applyAlignment="1">
      <alignment horizontal="justify" vertical="center" wrapText="1"/>
    </xf>
    <xf numFmtId="181" fontId="40" fillId="0" borderId="86" xfId="405" applyNumberFormat="1" applyFont="1" applyFill="1" applyBorder="1" applyAlignment="1">
      <alignment horizontal="justify" vertical="center" wrapText="1"/>
    </xf>
    <xf numFmtId="0" fontId="63" fillId="0" borderId="75" xfId="405" applyFont="1" applyFill="1" applyBorder="1" applyAlignment="1">
      <alignment horizontal="center" vertical="center" wrapText="1"/>
    </xf>
    <xf numFmtId="0" fontId="63" fillId="0" borderId="106" xfId="405" applyFont="1" applyFill="1" applyBorder="1" applyAlignment="1">
      <alignment horizontal="center" vertical="center" wrapText="1"/>
    </xf>
    <xf numFmtId="181" fontId="40" fillId="0" borderId="92" xfId="405" applyNumberFormat="1" applyFont="1" applyFill="1" applyBorder="1" applyAlignment="1">
      <alignment horizontal="justify" vertical="center" wrapText="1"/>
    </xf>
    <xf numFmtId="181" fontId="40" fillId="0" borderId="81" xfId="405" applyNumberFormat="1" applyFont="1" applyFill="1" applyBorder="1" applyAlignment="1">
      <alignment horizontal="justify" vertical="center" wrapText="1"/>
    </xf>
    <xf numFmtId="181" fontId="40" fillId="0" borderId="91" xfId="405" applyNumberFormat="1" applyFont="1" applyFill="1" applyBorder="1" applyAlignment="1">
      <alignment horizontal="justify" vertical="center" wrapText="1"/>
    </xf>
    <xf numFmtId="181" fontId="40" fillId="0" borderId="31" xfId="405" applyNumberFormat="1" applyFont="1" applyFill="1" applyBorder="1" applyAlignment="1">
      <alignment horizontal="justify" vertical="center" wrapText="1"/>
    </xf>
    <xf numFmtId="181" fontId="40" fillId="0" borderId="67" xfId="405" applyNumberFormat="1" applyFont="1" applyFill="1" applyBorder="1" applyAlignment="1">
      <alignment horizontal="justify" vertical="center" wrapText="1"/>
    </xf>
    <xf numFmtId="181" fontId="40" fillId="0" borderId="87" xfId="405" applyNumberFormat="1" applyFont="1" applyFill="1" applyBorder="1" applyAlignment="1">
      <alignment horizontal="justify" vertical="center" wrapText="1"/>
    </xf>
    <xf numFmtId="181" fontId="40" fillId="0" borderId="76" xfId="405" applyNumberFormat="1" applyFont="1" applyFill="1" applyBorder="1" applyAlignment="1">
      <alignment horizontal="justify" vertical="center" wrapText="1"/>
    </xf>
    <xf numFmtId="181" fontId="40" fillId="0" borderId="45" xfId="405" applyNumberFormat="1" applyFont="1" applyFill="1" applyBorder="1" applyAlignment="1">
      <alignment horizontal="justify" vertical="center" wrapText="1"/>
    </xf>
    <xf numFmtId="181" fontId="64" fillId="0" borderId="13" xfId="405" applyNumberFormat="1" applyFont="1" applyFill="1" applyBorder="1" applyAlignment="1">
      <alignment horizontal="center" vertical="center" wrapText="1"/>
    </xf>
    <xf numFmtId="181" fontId="64" fillId="0" borderId="13" xfId="406" applyNumberFormat="1" applyFont="1" applyFill="1" applyBorder="1" applyAlignment="1" applyProtection="1">
      <alignment horizontal="center" vertical="center" wrapText="1"/>
    </xf>
    <xf numFmtId="181" fontId="40" fillId="0" borderId="62" xfId="405" applyNumberFormat="1" applyFont="1" applyFill="1" applyBorder="1" applyAlignment="1">
      <alignment horizontal="left" vertical="center" wrapText="1"/>
    </xf>
    <xf numFmtId="181" fontId="40" fillId="0" borderId="78" xfId="405" applyNumberFormat="1" applyFont="1" applyFill="1" applyBorder="1" applyAlignment="1">
      <alignment horizontal="left" vertical="center" wrapText="1"/>
    </xf>
    <xf numFmtId="181" fontId="40" fillId="0" borderId="62" xfId="405" applyNumberFormat="1" applyFont="1" applyFill="1" applyBorder="1" applyAlignment="1">
      <alignment horizontal="justify" vertical="center" wrapText="1"/>
    </xf>
    <xf numFmtId="181" fontId="40" fillId="0" borderId="78" xfId="405" applyNumberFormat="1" applyFont="1" applyFill="1" applyBorder="1" applyAlignment="1">
      <alignment horizontal="justify" vertical="center" wrapText="1"/>
    </xf>
    <xf numFmtId="181" fontId="40" fillId="0" borderId="15" xfId="405" applyNumberFormat="1" applyFont="1" applyFill="1" applyBorder="1" applyAlignment="1">
      <alignment horizontal="justify" vertical="center" wrapText="1"/>
    </xf>
    <xf numFmtId="181" fontId="40" fillId="0" borderId="20" xfId="405" applyNumberFormat="1" applyFont="1" applyFill="1" applyBorder="1" applyAlignment="1">
      <alignment horizontal="justify" vertical="center" wrapText="1"/>
    </xf>
    <xf numFmtId="181" fontId="40" fillId="0" borderId="0" xfId="405" applyNumberFormat="1" applyFont="1" applyFill="1" applyBorder="1" applyAlignment="1">
      <alignment horizontal="justify" vertical="center" wrapText="1"/>
    </xf>
    <xf numFmtId="181" fontId="40" fillId="0" borderId="90" xfId="405" applyNumberFormat="1" applyFont="1" applyFill="1" applyBorder="1" applyAlignment="1">
      <alignment horizontal="justify" vertical="center" wrapText="1"/>
    </xf>
    <xf numFmtId="181" fontId="40" fillId="0" borderId="77" xfId="405" applyNumberFormat="1" applyFont="1" applyFill="1" applyBorder="1" applyAlignment="1">
      <alignment horizontal="justify" vertical="center" wrapText="1"/>
    </xf>
    <xf numFmtId="181" fontId="40" fillId="0" borderId="61" xfId="405" applyNumberFormat="1" applyFont="1" applyFill="1" applyBorder="1" applyAlignment="1">
      <alignment horizontal="left" vertical="center" wrapText="1"/>
    </xf>
    <xf numFmtId="181" fontId="40" fillId="0" borderId="86" xfId="405" applyNumberFormat="1" applyFont="1" applyFill="1" applyBorder="1" applyAlignment="1">
      <alignment horizontal="left" vertical="center" wrapText="1"/>
    </xf>
    <xf numFmtId="181" fontId="40" fillId="0" borderId="63" xfId="405" applyNumberFormat="1" applyFont="1" applyFill="1" applyBorder="1" applyAlignment="1">
      <alignment horizontal="justify" vertical="center" wrapText="1"/>
    </xf>
    <xf numFmtId="181" fontId="40" fillId="0" borderId="79" xfId="405" applyNumberFormat="1" applyFont="1" applyFill="1" applyBorder="1" applyAlignment="1">
      <alignment horizontal="justify" vertical="center" wrapText="1"/>
    </xf>
    <xf numFmtId="181" fontId="40" fillId="0" borderId="93" xfId="405" applyNumberFormat="1" applyFont="1" applyFill="1" applyBorder="1" applyAlignment="1">
      <alignment horizontal="justify" vertical="center" wrapText="1"/>
    </xf>
    <xf numFmtId="181" fontId="40" fillId="0" borderId="68" xfId="405" applyNumberFormat="1" applyFont="1" applyFill="1" applyBorder="1" applyAlignment="1">
      <alignment horizontal="justify" vertical="center" wrapText="1"/>
    </xf>
    <xf numFmtId="181" fontId="40" fillId="0" borderId="14" xfId="405" applyNumberFormat="1" applyFont="1" applyFill="1" applyBorder="1" applyAlignment="1">
      <alignment horizontal="justify" vertical="center" wrapText="1"/>
    </xf>
    <xf numFmtId="181" fontId="40" fillId="0" borderId="16" xfId="405" applyNumberFormat="1" applyFont="1" applyFill="1" applyBorder="1" applyAlignment="1">
      <alignment horizontal="justify" vertical="center" wrapText="1"/>
    </xf>
    <xf numFmtId="181" fontId="40" fillId="0" borderId="92" xfId="405" applyNumberFormat="1" applyFont="1" applyFill="1" applyBorder="1" applyAlignment="1">
      <alignment horizontal="left" vertical="center" wrapText="1"/>
    </xf>
    <xf numFmtId="181" fontId="40" fillId="0" borderId="81" xfId="405" applyNumberFormat="1" applyFont="1" applyFill="1" applyBorder="1" applyAlignment="1">
      <alignment horizontal="left" vertical="center" wrapText="1"/>
    </xf>
    <xf numFmtId="181" fontId="40" fillId="0" borderId="90" xfId="405" applyNumberFormat="1" applyFont="1" applyFill="1" applyBorder="1" applyAlignment="1">
      <alignment horizontal="left" vertical="center" wrapText="1"/>
    </xf>
    <xf numFmtId="181" fontId="40" fillId="0" borderId="77" xfId="405" applyNumberFormat="1" applyFont="1" applyFill="1" applyBorder="1" applyAlignment="1">
      <alignment horizontal="left" vertical="center" wrapText="1"/>
    </xf>
    <xf numFmtId="181" fontId="40" fillId="0" borderId="22" xfId="405" applyNumberFormat="1" applyFont="1" applyFill="1" applyBorder="1" applyAlignment="1">
      <alignment horizontal="justify" vertical="center" wrapText="1"/>
    </xf>
    <xf numFmtId="0" fontId="61" fillId="0" borderId="13" xfId="1" applyFont="1" applyFill="1" applyBorder="1" applyAlignment="1" applyProtection="1">
      <alignment horizontal="center" vertical="center" wrapText="1"/>
    </xf>
    <xf numFmtId="0" fontId="61" fillId="0" borderId="11" xfId="1" applyFont="1" applyFill="1" applyBorder="1" applyAlignment="1" applyProtection="1">
      <alignment horizontal="center" vertical="center" wrapText="1"/>
    </xf>
    <xf numFmtId="0" fontId="37" fillId="0" borderId="83" xfId="1" applyFont="1" applyFill="1" applyBorder="1" applyAlignment="1" applyProtection="1">
      <alignment horizontal="center" vertical="center" wrapText="1"/>
    </xf>
    <xf numFmtId="0" fontId="37" fillId="0" borderId="95" xfId="1" applyFont="1" applyFill="1" applyBorder="1" applyAlignment="1" applyProtection="1">
      <alignment horizontal="center" vertical="center" wrapText="1"/>
    </xf>
    <xf numFmtId="0" fontId="37" fillId="0" borderId="69" xfId="1" applyFont="1" applyFill="1" applyBorder="1" applyAlignment="1" applyProtection="1">
      <alignment horizontal="center" vertical="center" wrapText="1"/>
    </xf>
    <xf numFmtId="181" fontId="40" fillId="0" borderId="88" xfId="405" applyNumberFormat="1" applyFont="1" applyFill="1" applyBorder="1" applyAlignment="1">
      <alignment horizontal="justify" vertical="center" wrapText="1"/>
    </xf>
    <xf numFmtId="181" fontId="40" fillId="0" borderId="64" xfId="405" applyNumberFormat="1" applyFont="1" applyFill="1" applyBorder="1" applyAlignment="1">
      <alignment horizontal="justify" vertical="center" wrapText="1"/>
    </xf>
    <xf numFmtId="181" fontId="35" fillId="0" borderId="63" xfId="405" applyNumberFormat="1" applyFont="1" applyFill="1" applyBorder="1" applyAlignment="1">
      <alignment horizontal="justify" vertical="center" wrapText="1"/>
    </xf>
    <xf numFmtId="181" fontId="35" fillId="0" borderId="79" xfId="405" applyNumberFormat="1" applyFont="1" applyFill="1" applyBorder="1" applyAlignment="1">
      <alignment horizontal="justify" vertical="center"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20" xfId="0" applyFont="1" applyFill="1" applyBorder="1" applyAlignment="1">
      <alignment horizontal="center" vertical="center" wrapText="1"/>
    </xf>
    <xf numFmtId="170" fontId="57" fillId="0" borderId="68" xfId="1" applyNumberFormat="1" applyFont="1" applyFill="1" applyBorder="1" applyAlignment="1" applyProtection="1">
      <alignment horizontal="justify" vertical="center" wrapText="1"/>
    </xf>
    <xf numFmtId="170" fontId="57" fillId="0" borderId="76" xfId="1" applyNumberFormat="1" applyFont="1" applyFill="1" applyBorder="1" applyAlignment="1" applyProtection="1">
      <alignment horizontal="justify" vertical="center" wrapText="1"/>
    </xf>
    <xf numFmtId="170" fontId="57" fillId="0" borderId="31" xfId="1" applyNumberFormat="1" applyFont="1" applyFill="1" applyBorder="1" applyAlignment="1" applyProtection="1">
      <alignment horizontal="justify" vertical="center" wrapText="1"/>
    </xf>
    <xf numFmtId="170" fontId="57" fillId="0" borderId="15" xfId="1" applyNumberFormat="1" applyFont="1" applyFill="1" applyBorder="1" applyAlignment="1" applyProtection="1">
      <alignment horizontal="justify" vertical="center" wrapText="1"/>
    </xf>
    <xf numFmtId="170" fontId="57" fillId="0" borderId="18" xfId="1" applyNumberFormat="1" applyFont="1" applyFill="1" applyBorder="1" applyAlignment="1" applyProtection="1">
      <alignment horizontal="justify" vertical="center" wrapText="1"/>
    </xf>
    <xf numFmtId="170" fontId="57" fillId="0" borderId="20" xfId="1" applyNumberFormat="1" applyFont="1" applyFill="1" applyBorder="1" applyAlignment="1" applyProtection="1">
      <alignment horizontal="justify" vertical="center" wrapText="1"/>
    </xf>
    <xf numFmtId="0" fontId="61" fillId="24" borderId="13" xfId="1" applyFont="1" applyFill="1" applyBorder="1" applyAlignment="1" applyProtection="1">
      <alignment horizontal="center" vertical="center" wrapText="1"/>
    </xf>
    <xf numFmtId="0" fontId="61" fillId="24" borderId="11" xfId="1" applyFont="1" applyFill="1" applyBorder="1" applyAlignment="1" applyProtection="1">
      <alignment horizontal="center" vertical="center" wrapText="1"/>
    </xf>
    <xf numFmtId="0" fontId="37" fillId="0" borderId="55" xfId="1" applyFont="1" applyFill="1" applyBorder="1" applyAlignment="1" applyProtection="1">
      <alignment horizontal="center" vertical="center" wrapText="1"/>
    </xf>
    <xf numFmtId="0" fontId="37" fillId="0" borderId="9" xfId="1" applyFont="1" applyFill="1" applyBorder="1" applyAlignment="1" applyProtection="1">
      <alignment horizontal="center" vertical="center" wrapText="1"/>
    </xf>
    <xf numFmtId="0" fontId="39" fillId="0" borderId="68" xfId="0"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63" fillId="0" borderId="75" xfId="2" applyFont="1" applyFill="1" applyBorder="1" applyAlignment="1" applyProtection="1">
      <alignment horizontal="center" vertical="center" wrapText="1"/>
    </xf>
    <xf numFmtId="0" fontId="63" fillId="0" borderId="106" xfId="2" applyFont="1" applyFill="1" applyBorder="1" applyAlignment="1" applyProtection="1">
      <alignment horizontal="center" vertical="center" wrapText="1"/>
    </xf>
    <xf numFmtId="0" fontId="61" fillId="0" borderId="98" xfId="1" applyFont="1" applyFill="1" applyBorder="1" applyAlignment="1" applyProtection="1">
      <alignment horizontal="center" vertical="center" wrapText="1"/>
    </xf>
    <xf numFmtId="0" fontId="62" fillId="0" borderId="13"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61" fillId="0" borderId="65" xfId="1" applyFont="1" applyFill="1" applyBorder="1" applyAlignment="1" applyProtection="1">
      <alignment horizontal="center" vertical="center" wrapText="1"/>
    </xf>
    <xf numFmtId="170" fontId="61" fillId="0" borderId="13" xfId="1" applyNumberFormat="1" applyFont="1" applyFill="1" applyBorder="1" applyAlignment="1" applyProtection="1">
      <alignment horizontal="center" vertical="center" wrapText="1"/>
    </xf>
    <xf numFmtId="170" fontId="61" fillId="0" borderId="65" xfId="1" applyNumberFormat="1" applyFont="1" applyFill="1" applyBorder="1" applyAlignment="1" applyProtection="1">
      <alignment horizontal="center" vertical="center" wrapText="1"/>
    </xf>
    <xf numFmtId="0" fontId="63" fillId="0" borderId="83" xfId="2" applyFont="1" applyFill="1" applyBorder="1" applyAlignment="1" applyProtection="1">
      <alignment horizontal="center" vertical="center" wrapText="1"/>
    </xf>
    <xf numFmtId="0" fontId="63" fillId="0" borderId="85" xfId="2" applyFont="1" applyFill="1" applyBorder="1" applyAlignment="1" applyProtection="1">
      <alignment horizontal="center" vertical="center" wrapText="1"/>
    </xf>
    <xf numFmtId="0" fontId="63" fillId="0" borderId="95" xfId="2" applyFont="1" applyFill="1" applyBorder="1" applyAlignment="1" applyProtection="1">
      <alignment horizontal="center" vertical="center" wrapText="1"/>
    </xf>
    <xf numFmtId="0" fontId="63" fillId="0" borderId="98" xfId="2" applyFont="1" applyFill="1" applyBorder="1" applyAlignment="1" applyProtection="1">
      <alignment horizontal="center" vertical="center" wrapText="1"/>
    </xf>
    <xf numFmtId="0" fontId="63" fillId="0" borderId="69" xfId="2" applyFont="1" applyFill="1" applyBorder="1" applyAlignment="1" applyProtection="1">
      <alignment horizontal="center" vertical="center" wrapText="1"/>
    </xf>
    <xf numFmtId="0" fontId="63" fillId="0" borderId="99" xfId="2" applyFont="1" applyFill="1" applyBorder="1" applyAlignment="1" applyProtection="1">
      <alignment horizontal="center" vertical="center" wrapText="1"/>
    </xf>
    <xf numFmtId="0" fontId="70" fillId="0" borderId="0" xfId="1" applyFont="1" applyFill="1" applyBorder="1" applyAlignment="1" applyProtection="1">
      <alignment horizontal="center" vertical="center" wrapText="1"/>
    </xf>
    <xf numFmtId="0" fontId="37" fillId="0" borderId="1" xfId="2" applyFont="1" applyFill="1" applyBorder="1" applyAlignment="1" applyProtection="1">
      <alignment horizontal="center" vertical="center" wrapText="1"/>
    </xf>
    <xf numFmtId="0" fontId="37" fillId="0" borderId="3" xfId="2" applyFont="1" applyFill="1" applyBorder="1" applyAlignment="1" applyProtection="1">
      <alignment horizontal="center" vertical="center" wrapText="1"/>
    </xf>
    <xf numFmtId="0" fontId="37" fillId="0" borderId="5" xfId="2" applyFont="1" applyFill="1" applyBorder="1" applyAlignment="1" applyProtection="1">
      <alignment horizontal="center" vertical="center" wrapText="1"/>
    </xf>
    <xf numFmtId="0" fontId="37" fillId="0" borderId="2" xfId="1" applyFont="1" applyFill="1" applyBorder="1" applyAlignment="1" applyProtection="1">
      <alignment horizontal="center" vertical="center" wrapText="1"/>
    </xf>
    <xf numFmtId="0" fontId="37" fillId="0" borderId="10" xfId="1" applyFont="1" applyFill="1" applyBorder="1" applyAlignment="1" applyProtection="1">
      <alignment horizontal="center" vertical="center" wrapText="1"/>
    </xf>
    <xf numFmtId="0" fontId="37" fillId="0" borderId="6" xfId="1" applyFont="1" applyFill="1" applyBorder="1" applyAlignment="1" applyProtection="1">
      <alignment horizontal="center" vertical="center" wrapText="1"/>
    </xf>
    <xf numFmtId="0" fontId="37" fillId="0" borderId="1" xfId="1" applyFont="1" applyFill="1" applyBorder="1" applyAlignment="1" applyProtection="1">
      <alignment horizontal="center" vertical="center" wrapText="1"/>
    </xf>
    <xf numFmtId="0" fontId="37" fillId="0" borderId="3" xfId="1" applyFont="1" applyFill="1" applyBorder="1" applyAlignment="1" applyProtection="1">
      <alignment horizontal="center" vertical="center" wrapText="1"/>
    </xf>
    <xf numFmtId="0" fontId="37" fillId="0" borderId="5" xfId="1" applyFont="1" applyFill="1" applyBorder="1" applyAlignment="1" applyProtection="1">
      <alignment horizontal="center" vertical="center" wrapText="1"/>
    </xf>
    <xf numFmtId="0" fontId="37" fillId="0" borderId="84" xfId="1" applyFont="1" applyFill="1" applyBorder="1" applyAlignment="1" applyProtection="1">
      <alignment horizontal="center" vertical="center" wrapText="1"/>
    </xf>
    <xf numFmtId="0" fontId="37" fillId="0" borderId="96" xfId="1" applyFont="1" applyFill="1" applyBorder="1" applyAlignment="1" applyProtection="1">
      <alignment horizontal="center" vertical="center" wrapText="1"/>
    </xf>
    <xf numFmtId="0" fontId="37" fillId="0" borderId="97" xfId="1" applyFont="1" applyFill="1" applyBorder="1" applyAlignment="1" applyProtection="1">
      <alignment horizontal="center" vertical="center" wrapText="1"/>
    </xf>
    <xf numFmtId="0" fontId="37" fillId="0" borderId="13" xfId="1" applyFont="1" applyFill="1" applyBorder="1" applyAlignment="1" applyProtection="1">
      <alignment horizontal="center" vertical="center" wrapText="1"/>
    </xf>
    <xf numFmtId="0" fontId="37" fillId="0" borderId="65" xfId="1" applyFont="1" applyFill="1" applyBorder="1" applyAlignment="1" applyProtection="1">
      <alignment horizontal="center" vertical="center" wrapText="1"/>
    </xf>
    <xf numFmtId="0" fontId="37" fillId="0" borderId="85" xfId="1" applyFont="1" applyFill="1" applyBorder="1" applyAlignment="1" applyProtection="1">
      <alignment horizontal="center" vertical="center" wrapText="1"/>
    </xf>
    <xf numFmtId="0" fontId="37" fillId="24" borderId="83" xfId="1" applyFont="1" applyFill="1" applyBorder="1" applyAlignment="1" applyProtection="1">
      <alignment horizontal="center" vertical="center" wrapText="1"/>
    </xf>
    <xf numFmtId="0" fontId="37" fillId="24" borderId="95" xfId="1" applyFont="1" applyFill="1" applyBorder="1" applyAlignment="1" applyProtection="1">
      <alignment horizontal="center" vertical="center" wrapText="1"/>
    </xf>
    <xf numFmtId="0" fontId="37" fillId="24" borderId="69" xfId="1" applyFont="1" applyFill="1" applyBorder="1" applyAlignment="1" applyProtection="1">
      <alignment horizontal="center" vertical="center" wrapText="1"/>
    </xf>
    <xf numFmtId="0" fontId="37" fillId="24" borderId="55" xfId="1" applyFont="1" applyFill="1" applyBorder="1" applyAlignment="1" applyProtection="1">
      <alignment horizontal="center" vertical="center" wrapText="1"/>
    </xf>
    <xf numFmtId="0" fontId="37" fillId="24" borderId="9" xfId="1" applyFont="1" applyFill="1" applyBorder="1" applyAlignment="1" applyProtection="1">
      <alignment horizontal="center" vertical="center" wrapText="1"/>
    </xf>
    <xf numFmtId="0" fontId="74" fillId="0" borderId="0" xfId="0" applyFont="1" applyFill="1" applyAlignment="1">
      <alignment horizontal="left" vertical="center" wrapText="1"/>
    </xf>
    <xf numFmtId="49" fontId="80" fillId="25" borderId="95" xfId="404" applyNumberFormat="1" applyFont="1" applyFill="1" applyBorder="1" applyAlignment="1">
      <alignment horizontal="center" vertical="center" wrapText="1"/>
    </xf>
    <xf numFmtId="0" fontId="80" fillId="25" borderId="13" xfId="405" applyFont="1" applyFill="1" applyBorder="1" applyAlignment="1">
      <alignment horizontal="center" vertical="center" wrapText="1"/>
    </xf>
    <xf numFmtId="49" fontId="82" fillId="0" borderId="55" xfId="1" applyNumberFormat="1" applyFont="1" applyFill="1" applyBorder="1" applyAlignment="1">
      <alignment horizontal="center" vertical="top" wrapText="1"/>
    </xf>
    <xf numFmtId="49" fontId="82" fillId="0" borderId="9" xfId="1" applyNumberFormat="1" applyFont="1" applyFill="1" applyBorder="1" applyAlignment="1">
      <alignment horizontal="center" vertical="top" wrapText="1"/>
    </xf>
    <xf numFmtId="0" fontId="80" fillId="25" borderId="0" xfId="1" applyFont="1" applyFill="1" applyBorder="1" applyAlignment="1" applyProtection="1">
      <alignment horizontal="center" vertical="top" wrapText="1"/>
    </xf>
    <xf numFmtId="0" fontId="82" fillId="0" borderId="83" xfId="2" applyFont="1" applyFill="1" applyBorder="1" applyAlignment="1" applyProtection="1">
      <alignment horizontal="center" vertical="center" wrapText="1"/>
    </xf>
    <xf numFmtId="0" fontId="82" fillId="0" borderId="95" xfId="2" applyFont="1" applyFill="1" applyBorder="1" applyAlignment="1" applyProtection="1">
      <alignment horizontal="center" vertical="center" wrapText="1"/>
    </xf>
    <xf numFmtId="0" fontId="82" fillId="0" borderId="69" xfId="2" applyFont="1" applyFill="1" applyBorder="1" applyAlignment="1" applyProtection="1">
      <alignment horizontal="center" vertical="center" wrapText="1"/>
    </xf>
    <xf numFmtId="0" fontId="82" fillId="0" borderId="55" xfId="1" applyFont="1" applyFill="1" applyBorder="1" applyAlignment="1" applyProtection="1">
      <alignment horizontal="center" vertical="center" wrapText="1"/>
    </xf>
    <xf numFmtId="0" fontId="82" fillId="0" borderId="13" xfId="1" applyFont="1" applyFill="1" applyBorder="1" applyAlignment="1" applyProtection="1">
      <alignment horizontal="center" vertical="center" wrapText="1"/>
    </xf>
    <xf numFmtId="0" fontId="82" fillId="0" borderId="65" xfId="1" applyFont="1" applyFill="1" applyBorder="1" applyAlignment="1" applyProtection="1">
      <alignment horizontal="center" vertical="center" wrapText="1"/>
    </xf>
    <xf numFmtId="0" fontId="82" fillId="0" borderId="13" xfId="1" applyFont="1" applyFill="1" applyBorder="1" applyAlignment="1">
      <alignment horizontal="center" vertical="center" wrapText="1"/>
    </xf>
    <xf numFmtId="0" fontId="82" fillId="0" borderId="11" xfId="1" applyFont="1" applyFill="1" applyBorder="1" applyAlignment="1">
      <alignment horizontal="center" vertical="center" wrapText="1"/>
    </xf>
    <xf numFmtId="0" fontId="80" fillId="25" borderId="95" xfId="404" applyFont="1" applyFill="1" applyBorder="1" applyAlignment="1">
      <alignment horizontal="center" vertical="center" wrapText="1"/>
    </xf>
    <xf numFmtId="0" fontId="87" fillId="0" borderId="93" xfId="0" applyFont="1" applyFill="1" applyBorder="1" applyAlignment="1">
      <alignment horizontal="center" vertical="top" wrapText="1"/>
    </xf>
    <xf numFmtId="0" fontId="87" fillId="0" borderId="0" xfId="0" applyFont="1" applyFill="1" applyAlignment="1">
      <alignment horizontal="center" wrapText="1"/>
    </xf>
    <xf numFmtId="0" fontId="76" fillId="0" borderId="13" xfId="1" applyFont="1" applyFill="1" applyBorder="1" applyAlignment="1">
      <alignment horizontal="center" vertical="center" wrapText="1"/>
    </xf>
    <xf numFmtId="49" fontId="40" fillId="25" borderId="13" xfId="404" applyNumberFormat="1" applyFont="1" applyFill="1" applyBorder="1" applyAlignment="1">
      <alignment horizontal="center" vertical="center" wrapText="1"/>
    </xf>
    <xf numFmtId="0" fontId="77" fillId="25" borderId="13" xfId="405" applyFont="1" applyFill="1" applyBorder="1" applyAlignment="1">
      <alignment horizontal="center" vertical="center" wrapText="1"/>
    </xf>
    <xf numFmtId="49" fontId="39" fillId="25" borderId="13" xfId="404" applyNumberFormat="1" applyFont="1" applyFill="1" applyBorder="1" applyAlignment="1">
      <alignment horizontal="center" vertical="center" wrapText="1"/>
    </xf>
    <xf numFmtId="0" fontId="39" fillId="25" borderId="13" xfId="405" applyFont="1" applyFill="1" applyBorder="1" applyAlignment="1">
      <alignment horizontal="left" vertical="center" wrapText="1"/>
    </xf>
    <xf numFmtId="0" fontId="39" fillId="25" borderId="17" xfId="404" applyFont="1" applyFill="1" applyBorder="1" applyAlignment="1">
      <alignment horizontal="center" vertical="center" wrapText="1"/>
    </xf>
    <xf numFmtId="0" fontId="39" fillId="25" borderId="108" xfId="404" applyFont="1" applyFill="1" applyBorder="1" applyAlignment="1">
      <alignment horizontal="center" vertical="center" wrapText="1"/>
    </xf>
    <xf numFmtId="0" fontId="39" fillId="25" borderId="94" xfId="404" applyFont="1" applyFill="1" applyBorder="1" applyAlignment="1">
      <alignment horizontal="center" vertical="center" wrapText="1"/>
    </xf>
    <xf numFmtId="0" fontId="39" fillId="25" borderId="13" xfId="405" applyFont="1" applyFill="1" applyBorder="1" applyAlignment="1">
      <alignment horizontal="center" vertical="center" wrapText="1"/>
    </xf>
    <xf numFmtId="0" fontId="78" fillId="0" borderId="107" xfId="0" applyFont="1" applyFill="1" applyBorder="1" applyAlignment="1">
      <alignment horizontal="center" vertical="center" wrapText="1"/>
    </xf>
    <xf numFmtId="0" fontId="63" fillId="25" borderId="4" xfId="1" applyFont="1" applyFill="1" applyBorder="1" applyAlignment="1" applyProtection="1">
      <alignment horizontal="center" vertical="center" wrapText="1"/>
    </xf>
    <xf numFmtId="0" fontId="76" fillId="0" borderId="13" xfId="2" applyFont="1" applyFill="1" applyBorder="1" applyAlignment="1" applyProtection="1">
      <alignment horizontal="center" vertical="center" wrapText="1"/>
    </xf>
    <xf numFmtId="0" fontId="76" fillId="0" borderId="13" xfId="1" applyFont="1" applyFill="1" applyBorder="1" applyAlignment="1" applyProtection="1">
      <alignment horizontal="center" vertical="center" wrapText="1"/>
    </xf>
    <xf numFmtId="0" fontId="72" fillId="25" borderId="13" xfId="0" applyFont="1" applyFill="1" applyBorder="1" applyAlignment="1">
      <alignment horizontal="center" vertical="center"/>
    </xf>
  </cellXfs>
  <cellStyles count="413">
    <cellStyle name="???????" xfId="329" xr:uid="{00000000-0005-0000-0000-000000000000}"/>
    <cellStyle name="??????? 2" xfId="330" xr:uid="{00000000-0005-0000-0000-000001000000}"/>
    <cellStyle name="????????" xfId="331" xr:uid="{00000000-0005-0000-0000-000002000000}"/>
    <cellStyle name="???????? [0]" xfId="332" xr:uid="{00000000-0005-0000-0000-000003000000}"/>
    <cellStyle name="???????? [0] 2" xfId="333" xr:uid="{00000000-0005-0000-0000-000004000000}"/>
    <cellStyle name="???????? 2" xfId="334" xr:uid="{00000000-0005-0000-0000-000005000000}"/>
    <cellStyle name="???????? 3" xfId="335" xr:uid="{00000000-0005-0000-0000-000006000000}"/>
    <cellStyle name="???????? 4" xfId="336" xr:uid="{00000000-0005-0000-0000-000007000000}"/>
    <cellStyle name="??????????" xfId="337" xr:uid="{00000000-0005-0000-0000-000008000000}"/>
    <cellStyle name="?????????? [0]" xfId="338" xr:uid="{00000000-0005-0000-0000-000009000000}"/>
    <cellStyle name="?????????? [0] 2" xfId="339" xr:uid="{00000000-0005-0000-0000-00000A000000}"/>
    <cellStyle name="?????????? 2" xfId="340" xr:uid="{00000000-0005-0000-0000-00000B000000}"/>
    <cellStyle name="?????????? 3" xfId="341" xr:uid="{00000000-0005-0000-0000-00000C000000}"/>
    <cellStyle name="?????????? 4" xfId="342" xr:uid="{00000000-0005-0000-0000-00000D000000}"/>
    <cellStyle name="???????????" xfId="343" xr:uid="{00000000-0005-0000-0000-00000E000000}"/>
    <cellStyle name="????????????? ???????????" xfId="344" xr:uid="{00000000-0005-0000-0000-00000F000000}"/>
    <cellStyle name="??????????_1" xfId="345" xr:uid="{00000000-0005-0000-0000-000010000000}"/>
    <cellStyle name="????????_ ?? 25 ???" xfId="346" xr:uid="{00000000-0005-0000-0000-000011000000}"/>
    <cellStyle name="???????_ ????.???" xfId="347" xr:uid="{00000000-0005-0000-0000-000012000000}"/>
    <cellStyle name="??????_ ?? 25 ???" xfId="348" xr:uid="{00000000-0005-0000-0000-000013000000}"/>
    <cellStyle name="”ќђќ‘ћ‚›‰" xfId="349" xr:uid="{00000000-0005-0000-0000-000014000000}"/>
    <cellStyle name="”љ‘ђћ‚ђќќ›‰" xfId="350" xr:uid="{00000000-0005-0000-0000-000015000000}"/>
    <cellStyle name="„…ќ…†ќ›‰" xfId="351" xr:uid="{00000000-0005-0000-0000-000016000000}"/>
    <cellStyle name="‡ђѓћ‹ћ‚ћљ1" xfId="352" xr:uid="{00000000-0005-0000-0000-000017000000}"/>
    <cellStyle name="‡ђѓћ‹ћ‚ћљ2" xfId="353" xr:uid="{00000000-0005-0000-0000-000018000000}"/>
    <cellStyle name="’ћѓћ‚›‰" xfId="354" xr:uid="{00000000-0005-0000-0000-000019000000}"/>
    <cellStyle name="20% - Акцент1 2" xfId="70" xr:uid="{00000000-0005-0000-0000-00001A000000}"/>
    <cellStyle name="20% — акцент1 2" xfId="5" xr:uid="{00000000-0005-0000-0000-00001B000000}"/>
    <cellStyle name="20% - Акцент1 3" xfId="118" xr:uid="{00000000-0005-0000-0000-00001C000000}"/>
    <cellStyle name="20% — акцент1 3" xfId="307" xr:uid="{00000000-0005-0000-0000-00001D000000}"/>
    <cellStyle name="20% - Акцент1 4" xfId="161" xr:uid="{00000000-0005-0000-0000-00001E000000}"/>
    <cellStyle name="20% - Акцент1 5" xfId="207" xr:uid="{00000000-0005-0000-0000-00001F000000}"/>
    <cellStyle name="20% - Акцент1 6" xfId="253" xr:uid="{00000000-0005-0000-0000-000020000000}"/>
    <cellStyle name="20% - Акцент2 2" xfId="71" xr:uid="{00000000-0005-0000-0000-000021000000}"/>
    <cellStyle name="20% — акцент2 2" xfId="6" xr:uid="{00000000-0005-0000-0000-000022000000}"/>
    <cellStyle name="20% - Акцент2 3" xfId="119" xr:uid="{00000000-0005-0000-0000-000023000000}"/>
    <cellStyle name="20% — акцент2 3" xfId="308" xr:uid="{00000000-0005-0000-0000-000024000000}"/>
    <cellStyle name="20% - Акцент2 4" xfId="160" xr:uid="{00000000-0005-0000-0000-000025000000}"/>
    <cellStyle name="20% - Акцент2 5" xfId="206" xr:uid="{00000000-0005-0000-0000-000026000000}"/>
    <cellStyle name="20% - Акцент2 6" xfId="252" xr:uid="{00000000-0005-0000-0000-000027000000}"/>
    <cellStyle name="20% - Акцент3 2" xfId="72" xr:uid="{00000000-0005-0000-0000-000028000000}"/>
    <cellStyle name="20% — акцент3 2" xfId="7" xr:uid="{00000000-0005-0000-0000-000029000000}"/>
    <cellStyle name="20% - Акцент3 3" xfId="120" xr:uid="{00000000-0005-0000-0000-00002A000000}"/>
    <cellStyle name="20% — акцент3 3" xfId="309" xr:uid="{00000000-0005-0000-0000-00002B000000}"/>
    <cellStyle name="20% - Акцент3 4" xfId="159" xr:uid="{00000000-0005-0000-0000-00002C000000}"/>
    <cellStyle name="20% - Акцент3 5" xfId="205" xr:uid="{00000000-0005-0000-0000-00002D000000}"/>
    <cellStyle name="20% - Акцент3 6" xfId="251" xr:uid="{00000000-0005-0000-0000-00002E000000}"/>
    <cellStyle name="20% - Акцент4 2" xfId="73" xr:uid="{00000000-0005-0000-0000-00002F000000}"/>
    <cellStyle name="20% — акцент4 2" xfId="8" xr:uid="{00000000-0005-0000-0000-000030000000}"/>
    <cellStyle name="20% - Акцент4 3" xfId="121" xr:uid="{00000000-0005-0000-0000-000031000000}"/>
    <cellStyle name="20% — акцент4 3" xfId="310" xr:uid="{00000000-0005-0000-0000-000032000000}"/>
    <cellStyle name="20% - Акцент4 4" xfId="158" xr:uid="{00000000-0005-0000-0000-000033000000}"/>
    <cellStyle name="20% - Акцент4 5" xfId="204" xr:uid="{00000000-0005-0000-0000-000034000000}"/>
    <cellStyle name="20% - Акцент4 6" xfId="250" xr:uid="{00000000-0005-0000-0000-000035000000}"/>
    <cellStyle name="20% - Акцент5 2" xfId="74" xr:uid="{00000000-0005-0000-0000-000036000000}"/>
    <cellStyle name="20% — акцент5 2" xfId="9" xr:uid="{00000000-0005-0000-0000-000037000000}"/>
    <cellStyle name="20% - Акцент5 3" xfId="122" xr:uid="{00000000-0005-0000-0000-000038000000}"/>
    <cellStyle name="20% — акцент5 3" xfId="311" xr:uid="{00000000-0005-0000-0000-000039000000}"/>
    <cellStyle name="20% - Акцент5 4" xfId="155" xr:uid="{00000000-0005-0000-0000-00003A000000}"/>
    <cellStyle name="20% - Акцент5 5" xfId="201" xr:uid="{00000000-0005-0000-0000-00003B000000}"/>
    <cellStyle name="20% - Акцент5 6" xfId="247" xr:uid="{00000000-0005-0000-0000-00003C000000}"/>
    <cellStyle name="20% - Акцент6 2" xfId="75" xr:uid="{00000000-0005-0000-0000-00003D000000}"/>
    <cellStyle name="20% — акцент6 2" xfId="10" xr:uid="{00000000-0005-0000-0000-00003E000000}"/>
    <cellStyle name="20% - Акцент6 3" xfId="123" xr:uid="{00000000-0005-0000-0000-00003F000000}"/>
    <cellStyle name="20% — акцент6 3" xfId="312" xr:uid="{00000000-0005-0000-0000-000040000000}"/>
    <cellStyle name="20% - Акцент6 4" xfId="170" xr:uid="{00000000-0005-0000-0000-000041000000}"/>
    <cellStyle name="20% - Акцент6 5" xfId="216" xr:uid="{00000000-0005-0000-0000-000042000000}"/>
    <cellStyle name="20% - Акцент6 6" xfId="262" xr:uid="{00000000-0005-0000-0000-000043000000}"/>
    <cellStyle name="40% - Акцент1 2" xfId="76" xr:uid="{00000000-0005-0000-0000-000044000000}"/>
    <cellStyle name="40% — акцент1 2" xfId="11" xr:uid="{00000000-0005-0000-0000-000045000000}"/>
    <cellStyle name="40% - Акцент1 3" xfId="124" xr:uid="{00000000-0005-0000-0000-000046000000}"/>
    <cellStyle name="40% — акцент1 3" xfId="313" xr:uid="{00000000-0005-0000-0000-000047000000}"/>
    <cellStyle name="40% - Акцент1 4" xfId="153" xr:uid="{00000000-0005-0000-0000-000048000000}"/>
    <cellStyle name="40% - Акцент1 5" xfId="199" xr:uid="{00000000-0005-0000-0000-000049000000}"/>
    <cellStyle name="40% - Акцент1 6" xfId="245" xr:uid="{00000000-0005-0000-0000-00004A000000}"/>
    <cellStyle name="40% - Акцент2 2" xfId="77" xr:uid="{00000000-0005-0000-0000-00004B000000}"/>
    <cellStyle name="40% — акцент2 2" xfId="12" xr:uid="{00000000-0005-0000-0000-00004C000000}"/>
    <cellStyle name="40% - Акцент2 3" xfId="125" xr:uid="{00000000-0005-0000-0000-00004D000000}"/>
    <cellStyle name="40% — акцент2 3" xfId="314" xr:uid="{00000000-0005-0000-0000-00004E000000}"/>
    <cellStyle name="40% - Акцент2 4" xfId="171" xr:uid="{00000000-0005-0000-0000-00004F000000}"/>
    <cellStyle name="40% - Акцент2 5" xfId="217" xr:uid="{00000000-0005-0000-0000-000050000000}"/>
    <cellStyle name="40% - Акцент2 6" xfId="263" xr:uid="{00000000-0005-0000-0000-000051000000}"/>
    <cellStyle name="40% - Акцент3 2" xfId="78" xr:uid="{00000000-0005-0000-0000-000052000000}"/>
    <cellStyle name="40% — акцент3 2" xfId="13" xr:uid="{00000000-0005-0000-0000-000053000000}"/>
    <cellStyle name="40% - Акцент3 3" xfId="126" xr:uid="{00000000-0005-0000-0000-000054000000}"/>
    <cellStyle name="40% — акцент3 3" xfId="315" xr:uid="{00000000-0005-0000-0000-000055000000}"/>
    <cellStyle name="40% - Акцент3 4" xfId="172" xr:uid="{00000000-0005-0000-0000-000056000000}"/>
    <cellStyle name="40% - Акцент3 5" xfId="218" xr:uid="{00000000-0005-0000-0000-000057000000}"/>
    <cellStyle name="40% - Акцент3 6" xfId="264" xr:uid="{00000000-0005-0000-0000-000058000000}"/>
    <cellStyle name="40% - Акцент4 2" xfId="79" xr:uid="{00000000-0005-0000-0000-000059000000}"/>
    <cellStyle name="40% — акцент4 2" xfId="14" xr:uid="{00000000-0005-0000-0000-00005A000000}"/>
    <cellStyle name="40% - Акцент4 3" xfId="127" xr:uid="{00000000-0005-0000-0000-00005B000000}"/>
    <cellStyle name="40% — акцент4 3" xfId="316" xr:uid="{00000000-0005-0000-0000-00005C000000}"/>
    <cellStyle name="40% - Акцент4 4" xfId="173" xr:uid="{00000000-0005-0000-0000-00005D000000}"/>
    <cellStyle name="40% - Акцент4 5" xfId="219" xr:uid="{00000000-0005-0000-0000-00005E000000}"/>
    <cellStyle name="40% - Акцент4 6" xfId="265" xr:uid="{00000000-0005-0000-0000-00005F000000}"/>
    <cellStyle name="40% - Акцент5 2" xfId="80" xr:uid="{00000000-0005-0000-0000-000060000000}"/>
    <cellStyle name="40% — акцент5 2" xfId="15" xr:uid="{00000000-0005-0000-0000-000061000000}"/>
    <cellStyle name="40% - Акцент5 3" xfId="128" xr:uid="{00000000-0005-0000-0000-000062000000}"/>
    <cellStyle name="40% — акцент5 3" xfId="317" xr:uid="{00000000-0005-0000-0000-000063000000}"/>
    <cellStyle name="40% - Акцент5 4" xfId="174" xr:uid="{00000000-0005-0000-0000-000064000000}"/>
    <cellStyle name="40% - Акцент5 5" xfId="220" xr:uid="{00000000-0005-0000-0000-000065000000}"/>
    <cellStyle name="40% - Акцент5 6" xfId="266" xr:uid="{00000000-0005-0000-0000-000066000000}"/>
    <cellStyle name="40% - Акцент6 2" xfId="81" xr:uid="{00000000-0005-0000-0000-000067000000}"/>
    <cellStyle name="40% — акцент6 2" xfId="16" xr:uid="{00000000-0005-0000-0000-000068000000}"/>
    <cellStyle name="40% - Акцент6 3" xfId="129" xr:uid="{00000000-0005-0000-0000-000069000000}"/>
    <cellStyle name="40% — акцент6 3" xfId="318" xr:uid="{00000000-0005-0000-0000-00006A000000}"/>
    <cellStyle name="40% - Акцент6 4" xfId="175" xr:uid="{00000000-0005-0000-0000-00006B000000}"/>
    <cellStyle name="40% - Акцент6 5" xfId="221" xr:uid="{00000000-0005-0000-0000-00006C000000}"/>
    <cellStyle name="40% - Акцент6 6" xfId="267" xr:uid="{00000000-0005-0000-0000-00006D000000}"/>
    <cellStyle name="60% - Акцент1 2" xfId="82" xr:uid="{00000000-0005-0000-0000-00006E000000}"/>
    <cellStyle name="60% — акцент1 2" xfId="17" xr:uid="{00000000-0005-0000-0000-00006F000000}"/>
    <cellStyle name="60% - Акцент1 3" xfId="130" xr:uid="{00000000-0005-0000-0000-000070000000}"/>
    <cellStyle name="60% — акцент1 3" xfId="319" xr:uid="{00000000-0005-0000-0000-000071000000}"/>
    <cellStyle name="60% - Акцент1 4" xfId="176" xr:uid="{00000000-0005-0000-0000-000072000000}"/>
    <cellStyle name="60% - Акцент1 5" xfId="222" xr:uid="{00000000-0005-0000-0000-000073000000}"/>
    <cellStyle name="60% - Акцент1 6" xfId="268" xr:uid="{00000000-0005-0000-0000-000074000000}"/>
    <cellStyle name="60% - Акцент2 2" xfId="83" xr:uid="{00000000-0005-0000-0000-000075000000}"/>
    <cellStyle name="60% — акцент2 2" xfId="18" xr:uid="{00000000-0005-0000-0000-000076000000}"/>
    <cellStyle name="60% - Акцент2 3" xfId="131" xr:uid="{00000000-0005-0000-0000-000077000000}"/>
    <cellStyle name="60% — акцент2 3" xfId="320" xr:uid="{00000000-0005-0000-0000-000078000000}"/>
    <cellStyle name="60% - Акцент2 4" xfId="177" xr:uid="{00000000-0005-0000-0000-000079000000}"/>
    <cellStyle name="60% - Акцент2 5" xfId="223" xr:uid="{00000000-0005-0000-0000-00007A000000}"/>
    <cellStyle name="60% - Акцент2 6" xfId="269" xr:uid="{00000000-0005-0000-0000-00007B000000}"/>
    <cellStyle name="60% - Акцент3 2" xfId="84" xr:uid="{00000000-0005-0000-0000-00007C000000}"/>
    <cellStyle name="60% — акцент3 2" xfId="19" xr:uid="{00000000-0005-0000-0000-00007D000000}"/>
    <cellStyle name="60% - Акцент3 3" xfId="132" xr:uid="{00000000-0005-0000-0000-00007E000000}"/>
    <cellStyle name="60% — акцент3 3" xfId="321" xr:uid="{00000000-0005-0000-0000-00007F000000}"/>
    <cellStyle name="60% - Акцент3 4" xfId="178" xr:uid="{00000000-0005-0000-0000-000080000000}"/>
    <cellStyle name="60% - Акцент3 5" xfId="224" xr:uid="{00000000-0005-0000-0000-000081000000}"/>
    <cellStyle name="60% - Акцент3 6" xfId="270" xr:uid="{00000000-0005-0000-0000-000082000000}"/>
    <cellStyle name="60% - Акцент4 2" xfId="85" xr:uid="{00000000-0005-0000-0000-000083000000}"/>
    <cellStyle name="60% — акцент4 2" xfId="20" xr:uid="{00000000-0005-0000-0000-000084000000}"/>
    <cellStyle name="60% - Акцент4 3" xfId="133" xr:uid="{00000000-0005-0000-0000-000085000000}"/>
    <cellStyle name="60% — акцент4 3" xfId="322" xr:uid="{00000000-0005-0000-0000-000086000000}"/>
    <cellStyle name="60% - Акцент4 4" xfId="179" xr:uid="{00000000-0005-0000-0000-000087000000}"/>
    <cellStyle name="60% - Акцент4 5" xfId="225" xr:uid="{00000000-0005-0000-0000-000088000000}"/>
    <cellStyle name="60% - Акцент4 6" xfId="271" xr:uid="{00000000-0005-0000-0000-000089000000}"/>
    <cellStyle name="60% - Акцент5 2" xfId="86" xr:uid="{00000000-0005-0000-0000-00008A000000}"/>
    <cellStyle name="60% — акцент5 2" xfId="21" xr:uid="{00000000-0005-0000-0000-00008B000000}"/>
    <cellStyle name="60% - Акцент5 3" xfId="134" xr:uid="{00000000-0005-0000-0000-00008C000000}"/>
    <cellStyle name="60% — акцент5 3" xfId="323" xr:uid="{00000000-0005-0000-0000-00008D000000}"/>
    <cellStyle name="60% - Акцент5 4" xfId="180" xr:uid="{00000000-0005-0000-0000-00008E000000}"/>
    <cellStyle name="60% - Акцент5 5" xfId="226" xr:uid="{00000000-0005-0000-0000-00008F000000}"/>
    <cellStyle name="60% - Акцент5 6" xfId="272" xr:uid="{00000000-0005-0000-0000-000090000000}"/>
    <cellStyle name="60% - Акцент6 2" xfId="87" xr:uid="{00000000-0005-0000-0000-000091000000}"/>
    <cellStyle name="60% — акцент6 2" xfId="22" xr:uid="{00000000-0005-0000-0000-000092000000}"/>
    <cellStyle name="60% - Акцент6 3" xfId="135" xr:uid="{00000000-0005-0000-0000-000093000000}"/>
    <cellStyle name="60% — акцент6 3" xfId="324" xr:uid="{00000000-0005-0000-0000-000094000000}"/>
    <cellStyle name="60% - Акцент6 4" xfId="181" xr:uid="{00000000-0005-0000-0000-000095000000}"/>
    <cellStyle name="60% - Акцент6 5" xfId="227" xr:uid="{00000000-0005-0000-0000-000096000000}"/>
    <cellStyle name="60% - Акцент6 6" xfId="273" xr:uid="{00000000-0005-0000-0000-000097000000}"/>
    <cellStyle name="Aaia?iue" xfId="355" xr:uid="{00000000-0005-0000-0000-000098000000}"/>
    <cellStyle name="Aaia?iue [0]" xfId="356" xr:uid="{00000000-0005-0000-0000-000099000000}"/>
    <cellStyle name="Aaia?iue [0] 2" xfId="357" xr:uid="{00000000-0005-0000-0000-00009A000000}"/>
    <cellStyle name="Aaia?iue 2" xfId="358" xr:uid="{00000000-0005-0000-0000-00009B000000}"/>
    <cellStyle name="Aaia?iue 3" xfId="359" xr:uid="{00000000-0005-0000-0000-00009C000000}"/>
    <cellStyle name="Aaia?iue 4" xfId="360" xr:uid="{00000000-0005-0000-0000-00009D000000}"/>
    <cellStyle name="Aaia?iue_вазирл пустой" xfId="361" xr:uid="{00000000-0005-0000-0000-00009E000000}"/>
    <cellStyle name="Acdldnnueer" xfId="362" xr:uid="{00000000-0005-0000-0000-00009F000000}"/>
    <cellStyle name="Alilciue [0]_ 2003 aia" xfId="363" xr:uid="{00000000-0005-0000-0000-0000A0000000}"/>
    <cellStyle name="Alilciue_ 2003 aia" xfId="364" xr:uid="{00000000-0005-0000-0000-0000A1000000}"/>
    <cellStyle name="Comma [0]_Sheet1 (2)" xfId="365" xr:uid="{00000000-0005-0000-0000-0000A2000000}"/>
    <cellStyle name="Comma_Sheet1 (2)" xfId="366" xr:uid="{00000000-0005-0000-0000-0000A3000000}"/>
    <cellStyle name="Currency [0]_Sheet1 (2)" xfId="367" xr:uid="{00000000-0005-0000-0000-0000A4000000}"/>
    <cellStyle name="Currency_Sheet1 (2)" xfId="368" xr:uid="{00000000-0005-0000-0000-0000A5000000}"/>
    <cellStyle name="I?ioaioiue" xfId="369" xr:uid="{00000000-0005-0000-0000-0000A6000000}"/>
    <cellStyle name="I?ioaioiue 2" xfId="370" xr:uid="{00000000-0005-0000-0000-0000A7000000}"/>
    <cellStyle name="I`u?iue_Deri98_D" xfId="371" xr:uid="{00000000-0005-0000-0000-0000A8000000}"/>
    <cellStyle name="Iau?iue" xfId="372" xr:uid="{00000000-0005-0000-0000-0000A9000000}"/>
    <cellStyle name="Iau?iue 2" xfId="373" xr:uid="{00000000-0005-0000-0000-0000AA000000}"/>
    <cellStyle name="Iau?iue_ 2003 aia" xfId="374" xr:uid="{00000000-0005-0000-0000-0000AB000000}"/>
    <cellStyle name="Ineduararr?n? acdldnnueer" xfId="375" xr:uid="{00000000-0005-0000-0000-0000AC000000}"/>
    <cellStyle name="Normal_Sheet1 (2)" xfId="376" xr:uid="{00000000-0005-0000-0000-0000AD000000}"/>
    <cellStyle name="Nun??c [0]_ 2003 aia" xfId="377" xr:uid="{00000000-0005-0000-0000-0000AE000000}"/>
    <cellStyle name="Nun??c_ 2003 aia" xfId="378" xr:uid="{00000000-0005-0000-0000-0000AF000000}"/>
    <cellStyle name="Ociriniaue [0]_1" xfId="379" xr:uid="{00000000-0005-0000-0000-0000B0000000}"/>
    <cellStyle name="Ociriniaue_1" xfId="380" xr:uid="{00000000-0005-0000-0000-0000B1000000}"/>
    <cellStyle name="Oeiainiaue" xfId="381" xr:uid="{00000000-0005-0000-0000-0000B2000000}"/>
    <cellStyle name="Oeiainiaue [0]" xfId="382" xr:uid="{00000000-0005-0000-0000-0000B3000000}"/>
    <cellStyle name="Oeiainiaue [0] 2" xfId="383" xr:uid="{00000000-0005-0000-0000-0000B4000000}"/>
    <cellStyle name="Oeiainiaue 2" xfId="384" xr:uid="{00000000-0005-0000-0000-0000B5000000}"/>
    <cellStyle name="Oeiainiaue 3" xfId="385" xr:uid="{00000000-0005-0000-0000-0000B6000000}"/>
    <cellStyle name="Oeiainiaue 4" xfId="386" xr:uid="{00000000-0005-0000-0000-0000B7000000}"/>
    <cellStyle name="Oeiainiaue_вазирл пустой" xfId="387" xr:uid="{00000000-0005-0000-0000-0000B8000000}"/>
    <cellStyle name="Акцент1 2" xfId="88" xr:uid="{00000000-0005-0000-0000-0000B9000000}"/>
    <cellStyle name="Акцент1 3" xfId="136" xr:uid="{00000000-0005-0000-0000-0000BA000000}"/>
    <cellStyle name="Акцент1 4" xfId="182" xr:uid="{00000000-0005-0000-0000-0000BB000000}"/>
    <cellStyle name="Акцент1 5" xfId="228" xr:uid="{00000000-0005-0000-0000-0000BC000000}"/>
    <cellStyle name="Акцент1 6" xfId="274" xr:uid="{00000000-0005-0000-0000-0000BD000000}"/>
    <cellStyle name="Акцент1 7" xfId="23" xr:uid="{00000000-0005-0000-0000-0000BE000000}"/>
    <cellStyle name="Акцент2 2" xfId="89" xr:uid="{00000000-0005-0000-0000-0000BF000000}"/>
    <cellStyle name="Акцент2 3" xfId="137" xr:uid="{00000000-0005-0000-0000-0000C0000000}"/>
    <cellStyle name="Акцент2 4" xfId="183" xr:uid="{00000000-0005-0000-0000-0000C1000000}"/>
    <cellStyle name="Акцент2 5" xfId="229" xr:uid="{00000000-0005-0000-0000-0000C2000000}"/>
    <cellStyle name="Акцент2 6" xfId="275" xr:uid="{00000000-0005-0000-0000-0000C3000000}"/>
    <cellStyle name="Акцент2 7" xfId="24" xr:uid="{00000000-0005-0000-0000-0000C4000000}"/>
    <cellStyle name="Акцент3 2" xfId="90" xr:uid="{00000000-0005-0000-0000-0000C5000000}"/>
    <cellStyle name="Акцент3 3" xfId="138" xr:uid="{00000000-0005-0000-0000-0000C6000000}"/>
    <cellStyle name="Акцент3 4" xfId="184" xr:uid="{00000000-0005-0000-0000-0000C7000000}"/>
    <cellStyle name="Акцент3 5" xfId="230" xr:uid="{00000000-0005-0000-0000-0000C8000000}"/>
    <cellStyle name="Акцент3 6" xfId="276" xr:uid="{00000000-0005-0000-0000-0000C9000000}"/>
    <cellStyle name="Акцент3 7" xfId="25" xr:uid="{00000000-0005-0000-0000-0000CA000000}"/>
    <cellStyle name="Акцент4 2" xfId="91" xr:uid="{00000000-0005-0000-0000-0000CB000000}"/>
    <cellStyle name="Акцент4 3" xfId="139" xr:uid="{00000000-0005-0000-0000-0000CC000000}"/>
    <cellStyle name="Акцент4 4" xfId="185" xr:uid="{00000000-0005-0000-0000-0000CD000000}"/>
    <cellStyle name="Акцент4 5" xfId="231" xr:uid="{00000000-0005-0000-0000-0000CE000000}"/>
    <cellStyle name="Акцент4 6" xfId="277" xr:uid="{00000000-0005-0000-0000-0000CF000000}"/>
    <cellStyle name="Акцент4 7" xfId="26" xr:uid="{00000000-0005-0000-0000-0000D0000000}"/>
    <cellStyle name="Акцент5 2" xfId="92" xr:uid="{00000000-0005-0000-0000-0000D1000000}"/>
    <cellStyle name="Акцент5 3" xfId="140" xr:uid="{00000000-0005-0000-0000-0000D2000000}"/>
    <cellStyle name="Акцент5 4" xfId="186" xr:uid="{00000000-0005-0000-0000-0000D3000000}"/>
    <cellStyle name="Акцент5 5" xfId="232" xr:uid="{00000000-0005-0000-0000-0000D4000000}"/>
    <cellStyle name="Акцент5 6" xfId="278" xr:uid="{00000000-0005-0000-0000-0000D5000000}"/>
    <cellStyle name="Акцент5 7" xfId="27" xr:uid="{00000000-0005-0000-0000-0000D6000000}"/>
    <cellStyle name="Акцент6 2" xfId="93" xr:uid="{00000000-0005-0000-0000-0000D7000000}"/>
    <cellStyle name="Акцент6 3" xfId="141" xr:uid="{00000000-0005-0000-0000-0000D8000000}"/>
    <cellStyle name="Акцент6 4" xfId="187" xr:uid="{00000000-0005-0000-0000-0000D9000000}"/>
    <cellStyle name="Акцент6 5" xfId="233" xr:uid="{00000000-0005-0000-0000-0000DA000000}"/>
    <cellStyle name="Акцент6 6" xfId="279" xr:uid="{00000000-0005-0000-0000-0000DB000000}"/>
    <cellStyle name="Акцент6 7" xfId="28" xr:uid="{00000000-0005-0000-0000-0000DC000000}"/>
    <cellStyle name="Ввод  2" xfId="94" xr:uid="{00000000-0005-0000-0000-0000DD000000}"/>
    <cellStyle name="Ввод  3" xfId="142" xr:uid="{00000000-0005-0000-0000-0000DE000000}"/>
    <cellStyle name="Ввод  4" xfId="188" xr:uid="{00000000-0005-0000-0000-0000DF000000}"/>
    <cellStyle name="Ввод  5" xfId="234" xr:uid="{00000000-0005-0000-0000-0000E0000000}"/>
    <cellStyle name="Ввод  6" xfId="280" xr:uid="{00000000-0005-0000-0000-0000E1000000}"/>
    <cellStyle name="Ввод  7" xfId="29" xr:uid="{00000000-0005-0000-0000-0000E2000000}"/>
    <cellStyle name="Вывод 2" xfId="95" xr:uid="{00000000-0005-0000-0000-0000E3000000}"/>
    <cellStyle name="Вывод 3" xfId="143" xr:uid="{00000000-0005-0000-0000-0000E4000000}"/>
    <cellStyle name="Вывод 4" xfId="189" xr:uid="{00000000-0005-0000-0000-0000E5000000}"/>
    <cellStyle name="Вывод 5" xfId="235" xr:uid="{00000000-0005-0000-0000-0000E6000000}"/>
    <cellStyle name="Вывод 6" xfId="281" xr:uid="{00000000-0005-0000-0000-0000E7000000}"/>
    <cellStyle name="Вывод 7" xfId="30" xr:uid="{00000000-0005-0000-0000-0000E8000000}"/>
    <cellStyle name="Вычисление 2" xfId="96" xr:uid="{00000000-0005-0000-0000-0000E9000000}"/>
    <cellStyle name="Вычисление 3" xfId="144" xr:uid="{00000000-0005-0000-0000-0000EA000000}"/>
    <cellStyle name="Вычисление 4" xfId="190" xr:uid="{00000000-0005-0000-0000-0000EB000000}"/>
    <cellStyle name="Вычисление 5" xfId="236" xr:uid="{00000000-0005-0000-0000-0000EC000000}"/>
    <cellStyle name="Вычисление 6" xfId="282" xr:uid="{00000000-0005-0000-0000-0000ED000000}"/>
    <cellStyle name="Вычисление 7" xfId="31" xr:uid="{00000000-0005-0000-0000-0000EE000000}"/>
    <cellStyle name="Заголовок 1 2" xfId="97" xr:uid="{00000000-0005-0000-0000-0000EF000000}"/>
    <cellStyle name="Заголовок 1 3" xfId="145" xr:uid="{00000000-0005-0000-0000-0000F0000000}"/>
    <cellStyle name="Заголовок 1 4" xfId="191" xr:uid="{00000000-0005-0000-0000-0000F1000000}"/>
    <cellStyle name="Заголовок 1 5" xfId="237" xr:uid="{00000000-0005-0000-0000-0000F2000000}"/>
    <cellStyle name="Заголовок 1 6" xfId="283" xr:uid="{00000000-0005-0000-0000-0000F3000000}"/>
    <cellStyle name="Заголовок 1 7" xfId="32" xr:uid="{00000000-0005-0000-0000-0000F4000000}"/>
    <cellStyle name="Заголовок 2 2" xfId="98" xr:uid="{00000000-0005-0000-0000-0000F5000000}"/>
    <cellStyle name="Заголовок 2 3" xfId="146" xr:uid="{00000000-0005-0000-0000-0000F6000000}"/>
    <cellStyle name="Заголовок 2 4" xfId="192" xr:uid="{00000000-0005-0000-0000-0000F7000000}"/>
    <cellStyle name="Заголовок 2 5" xfId="238" xr:uid="{00000000-0005-0000-0000-0000F8000000}"/>
    <cellStyle name="Заголовок 2 6" xfId="284" xr:uid="{00000000-0005-0000-0000-0000F9000000}"/>
    <cellStyle name="Заголовок 2 7" xfId="33" xr:uid="{00000000-0005-0000-0000-0000FA000000}"/>
    <cellStyle name="Заголовок 3 2" xfId="99" xr:uid="{00000000-0005-0000-0000-0000FB000000}"/>
    <cellStyle name="Заголовок 3 3" xfId="147" xr:uid="{00000000-0005-0000-0000-0000FC000000}"/>
    <cellStyle name="Заголовок 3 4" xfId="193" xr:uid="{00000000-0005-0000-0000-0000FD000000}"/>
    <cellStyle name="Заголовок 3 5" xfId="239" xr:uid="{00000000-0005-0000-0000-0000FE000000}"/>
    <cellStyle name="Заголовок 3 6" xfId="285" xr:uid="{00000000-0005-0000-0000-0000FF000000}"/>
    <cellStyle name="Заголовок 3 7" xfId="34" xr:uid="{00000000-0005-0000-0000-000000010000}"/>
    <cellStyle name="Заголовок 4 2" xfId="100" xr:uid="{00000000-0005-0000-0000-000001010000}"/>
    <cellStyle name="Заголовок 4 3" xfId="148" xr:uid="{00000000-0005-0000-0000-000002010000}"/>
    <cellStyle name="Заголовок 4 4" xfId="194" xr:uid="{00000000-0005-0000-0000-000003010000}"/>
    <cellStyle name="Заголовок 4 5" xfId="240" xr:uid="{00000000-0005-0000-0000-000004010000}"/>
    <cellStyle name="Заголовок 4 6" xfId="286" xr:uid="{00000000-0005-0000-0000-000005010000}"/>
    <cellStyle name="Заголовок 4 7" xfId="35" xr:uid="{00000000-0005-0000-0000-000006010000}"/>
    <cellStyle name="Итог 2" xfId="101" xr:uid="{00000000-0005-0000-0000-000007010000}"/>
    <cellStyle name="Итог 3" xfId="149" xr:uid="{00000000-0005-0000-0000-000008010000}"/>
    <cellStyle name="Итог 4" xfId="195" xr:uid="{00000000-0005-0000-0000-000009010000}"/>
    <cellStyle name="Итог 5" xfId="241" xr:uid="{00000000-0005-0000-0000-00000A010000}"/>
    <cellStyle name="Итог 6" xfId="287" xr:uid="{00000000-0005-0000-0000-00000B010000}"/>
    <cellStyle name="Итог 7" xfId="36" xr:uid="{00000000-0005-0000-0000-00000C010000}"/>
    <cellStyle name="Контрольная ячейка 2" xfId="102" xr:uid="{00000000-0005-0000-0000-00000D010000}"/>
    <cellStyle name="Контрольная ячейка 3" xfId="150" xr:uid="{00000000-0005-0000-0000-00000E010000}"/>
    <cellStyle name="Контрольная ячейка 4" xfId="196" xr:uid="{00000000-0005-0000-0000-00000F010000}"/>
    <cellStyle name="Контрольная ячейка 5" xfId="242" xr:uid="{00000000-0005-0000-0000-000010010000}"/>
    <cellStyle name="Контрольная ячейка 6" xfId="288" xr:uid="{00000000-0005-0000-0000-000011010000}"/>
    <cellStyle name="Контрольная ячейка 7" xfId="37" xr:uid="{00000000-0005-0000-0000-000012010000}"/>
    <cellStyle name="Название 2" xfId="103" xr:uid="{00000000-0005-0000-0000-000013010000}"/>
    <cellStyle name="Название 3" xfId="151" xr:uid="{00000000-0005-0000-0000-000014010000}"/>
    <cellStyle name="Название 4" xfId="197" xr:uid="{00000000-0005-0000-0000-000015010000}"/>
    <cellStyle name="Название 5" xfId="243" xr:uid="{00000000-0005-0000-0000-000016010000}"/>
    <cellStyle name="Название 6" xfId="289" xr:uid="{00000000-0005-0000-0000-000017010000}"/>
    <cellStyle name="Название 7" xfId="38" xr:uid="{00000000-0005-0000-0000-000018010000}"/>
    <cellStyle name="Нейтральный 2" xfId="104" xr:uid="{00000000-0005-0000-0000-000019010000}"/>
    <cellStyle name="Нейтральный 3" xfId="152" xr:uid="{00000000-0005-0000-0000-00001A010000}"/>
    <cellStyle name="Нейтральный 4" xfId="198" xr:uid="{00000000-0005-0000-0000-00001B010000}"/>
    <cellStyle name="Нейтральный 5" xfId="244" xr:uid="{00000000-0005-0000-0000-00001C010000}"/>
    <cellStyle name="Нейтральный 6" xfId="290" xr:uid="{00000000-0005-0000-0000-00001D010000}"/>
    <cellStyle name="Нейтральный 7" xfId="39" xr:uid="{00000000-0005-0000-0000-00001E010000}"/>
    <cellStyle name="Обычный" xfId="0" builtinId="0"/>
    <cellStyle name="Обычный 10" xfId="58" xr:uid="{00000000-0005-0000-0000-000020010000}"/>
    <cellStyle name="Обычный 10 2" xfId="388" xr:uid="{00000000-0005-0000-0000-000021010000}"/>
    <cellStyle name="Обычный 10 2 2" xfId="403" xr:uid="{00000000-0005-0000-0000-000022010000}"/>
    <cellStyle name="Обычный 101" xfId="40" xr:uid="{00000000-0005-0000-0000-000023010000}"/>
    <cellStyle name="Обычный 101 2" xfId="105" xr:uid="{00000000-0005-0000-0000-000024010000}"/>
    <cellStyle name="Обычный 101 3" xfId="304" xr:uid="{00000000-0005-0000-0000-000025010000}"/>
    <cellStyle name="Обычный 101 4" xfId="303" xr:uid="{00000000-0005-0000-0000-000026010000}"/>
    <cellStyle name="Обычный 11" xfId="59" xr:uid="{00000000-0005-0000-0000-000027010000}"/>
    <cellStyle name="Обычный 11 2" xfId="401" xr:uid="{00000000-0005-0000-0000-000028010000}"/>
    <cellStyle name="Обычный 124" xfId="54" xr:uid="{00000000-0005-0000-0000-000029010000}"/>
    <cellStyle name="Обычный 124 2" xfId="117" xr:uid="{00000000-0005-0000-0000-00002A010000}"/>
    <cellStyle name="Обычный 124 3" xfId="306" xr:uid="{00000000-0005-0000-0000-00002B010000}"/>
    <cellStyle name="Обычный 124 4" xfId="301" xr:uid="{00000000-0005-0000-0000-00002C010000}"/>
    <cellStyle name="Обычный 14" xfId="60" xr:uid="{00000000-0005-0000-0000-00002D010000}"/>
    <cellStyle name="Обычный 15" xfId="61" xr:uid="{00000000-0005-0000-0000-00002E010000}"/>
    <cellStyle name="Обычный 16" xfId="62" xr:uid="{00000000-0005-0000-0000-00002F010000}"/>
    <cellStyle name="Обычный 17" xfId="2" xr:uid="{00000000-0005-0000-0000-000030010000}"/>
    <cellStyle name="Обычный 17 2" xfId="63" xr:uid="{00000000-0005-0000-0000-000031010000}"/>
    <cellStyle name="Обычный 17 3" xfId="404" xr:uid="{00000000-0005-0000-0000-000032010000}"/>
    <cellStyle name="Обычный 18" xfId="64" xr:uid="{00000000-0005-0000-0000-000033010000}"/>
    <cellStyle name="Обычный 18 2 2" xfId="410" xr:uid="{00000000-0005-0000-0000-000034010000}"/>
    <cellStyle name="Обычный 19" xfId="65" xr:uid="{00000000-0005-0000-0000-000035010000}"/>
    <cellStyle name="Обычный 2" xfId="41" xr:uid="{00000000-0005-0000-0000-000036010000}"/>
    <cellStyle name="Обычный 2 2" xfId="106" xr:uid="{00000000-0005-0000-0000-000037010000}"/>
    <cellStyle name="Обычный 2 2 2" xfId="389" xr:uid="{00000000-0005-0000-0000-000038010000}"/>
    <cellStyle name="Обычный 2 2 4 2" xfId="409" xr:uid="{00000000-0005-0000-0000-000039010000}"/>
    <cellStyle name="Обычный 2 3" xfId="154" xr:uid="{00000000-0005-0000-0000-00003A010000}"/>
    <cellStyle name="Обычный 2 3 2" xfId="42" xr:uid="{00000000-0005-0000-0000-00003B010000}"/>
    <cellStyle name="Обычный 2 3 2 2" xfId="402" xr:uid="{00000000-0005-0000-0000-00003C010000}"/>
    <cellStyle name="Обычный 2 3 3" xfId="390" xr:uid="{00000000-0005-0000-0000-00003D010000}"/>
    <cellStyle name="Обычный 2 4" xfId="200" xr:uid="{00000000-0005-0000-0000-00003E010000}"/>
    <cellStyle name="Обычный 2 5" xfId="246" xr:uid="{00000000-0005-0000-0000-00003F010000}"/>
    <cellStyle name="Обычный 2 6" xfId="291" xr:uid="{00000000-0005-0000-0000-000040010000}"/>
    <cellStyle name="Обычный 2 7" xfId="325" xr:uid="{00000000-0005-0000-0000-000041010000}"/>
    <cellStyle name="Обычный 20" xfId="66" xr:uid="{00000000-0005-0000-0000-000042010000}"/>
    <cellStyle name="Обычный 21" xfId="67" xr:uid="{00000000-0005-0000-0000-000043010000}"/>
    <cellStyle name="Обычный 22" xfId="68" xr:uid="{00000000-0005-0000-0000-000044010000}"/>
    <cellStyle name="Обычный 23" xfId="69" xr:uid="{00000000-0005-0000-0000-000045010000}"/>
    <cellStyle name="Обычный 25" xfId="168" xr:uid="{00000000-0005-0000-0000-000046010000}"/>
    <cellStyle name="Обычный 26" xfId="214" xr:uid="{00000000-0005-0000-0000-000047010000}"/>
    <cellStyle name="Обычный 27" xfId="260" xr:uid="{00000000-0005-0000-0000-000048010000}"/>
    <cellStyle name="Обычный 3" xfId="43" xr:uid="{00000000-0005-0000-0000-000049010000}"/>
    <cellStyle name="Обычный 3 2" xfId="107" xr:uid="{00000000-0005-0000-0000-00004A010000}"/>
    <cellStyle name="Обычный 3 2 2" xfId="391" xr:uid="{00000000-0005-0000-0000-00004B010000}"/>
    <cellStyle name="Обычный 3 3" xfId="156" xr:uid="{00000000-0005-0000-0000-00004C010000}"/>
    <cellStyle name="Обычный 3 4" xfId="202" xr:uid="{00000000-0005-0000-0000-00004D010000}"/>
    <cellStyle name="Обычный 3 5" xfId="248" xr:uid="{00000000-0005-0000-0000-00004E010000}"/>
    <cellStyle name="Обычный 3 6" xfId="292" xr:uid="{00000000-0005-0000-0000-00004F010000}"/>
    <cellStyle name="Обычный 3 7" xfId="326" xr:uid="{00000000-0005-0000-0000-000050010000}"/>
    <cellStyle name="Обычный 30" xfId="412" xr:uid="{00000000-0005-0000-0000-000051010000}"/>
    <cellStyle name="Обычный 4" xfId="44" xr:uid="{00000000-0005-0000-0000-000052010000}"/>
    <cellStyle name="Обычный 4 2" xfId="108" xr:uid="{00000000-0005-0000-0000-000053010000}"/>
    <cellStyle name="Обычный 4 3" xfId="157" xr:uid="{00000000-0005-0000-0000-000054010000}"/>
    <cellStyle name="Обычный 4 4" xfId="203" xr:uid="{00000000-0005-0000-0000-000055010000}"/>
    <cellStyle name="Обычный 4 5" xfId="249" xr:uid="{00000000-0005-0000-0000-000056010000}"/>
    <cellStyle name="Обычный 4 6" xfId="293" xr:uid="{00000000-0005-0000-0000-000057010000}"/>
    <cellStyle name="Обычный 4 7" xfId="327" xr:uid="{00000000-0005-0000-0000-000058010000}"/>
    <cellStyle name="Обычный 5" xfId="4" xr:uid="{00000000-0005-0000-0000-000059010000}"/>
    <cellStyle name="Обычный 5 2" xfId="392" xr:uid="{00000000-0005-0000-0000-00005A010000}"/>
    <cellStyle name="Обычный 5 3" xfId="328" xr:uid="{00000000-0005-0000-0000-00005B010000}"/>
    <cellStyle name="Обычный 6" xfId="411" xr:uid="{00000000-0005-0000-0000-00005C010000}"/>
    <cellStyle name="Обычный 6 3" xfId="3" xr:uid="{00000000-0005-0000-0000-00005D010000}"/>
    <cellStyle name="Обычный 7" xfId="55" xr:uid="{00000000-0005-0000-0000-00005E010000}"/>
    <cellStyle name="Обычный 8" xfId="56" xr:uid="{00000000-0005-0000-0000-00005F010000}"/>
    <cellStyle name="Обычный 8 5" xfId="408" xr:uid="{00000000-0005-0000-0000-000060010000}"/>
    <cellStyle name="Обычный 9" xfId="57" xr:uid="{00000000-0005-0000-0000-000061010000}"/>
    <cellStyle name="Плохой 2" xfId="109" xr:uid="{00000000-0005-0000-0000-000062010000}"/>
    <cellStyle name="Плохой 3" xfId="162" xr:uid="{00000000-0005-0000-0000-000063010000}"/>
    <cellStyle name="Плохой 4" xfId="208" xr:uid="{00000000-0005-0000-0000-000064010000}"/>
    <cellStyle name="Плохой 5" xfId="254" xr:uid="{00000000-0005-0000-0000-000065010000}"/>
    <cellStyle name="Плохой 6" xfId="294" xr:uid="{00000000-0005-0000-0000-000066010000}"/>
    <cellStyle name="Плохой 7" xfId="45" xr:uid="{00000000-0005-0000-0000-000067010000}"/>
    <cellStyle name="Пояснение 2" xfId="110" xr:uid="{00000000-0005-0000-0000-000068010000}"/>
    <cellStyle name="Пояснение 3" xfId="163" xr:uid="{00000000-0005-0000-0000-000069010000}"/>
    <cellStyle name="Пояснение 4" xfId="209" xr:uid="{00000000-0005-0000-0000-00006A010000}"/>
    <cellStyle name="Пояснение 5" xfId="255" xr:uid="{00000000-0005-0000-0000-00006B010000}"/>
    <cellStyle name="Пояснение 6" xfId="295" xr:uid="{00000000-0005-0000-0000-00006C010000}"/>
    <cellStyle name="Пояснение 7" xfId="46" xr:uid="{00000000-0005-0000-0000-00006D010000}"/>
    <cellStyle name="Примечание 2" xfId="111" xr:uid="{00000000-0005-0000-0000-00006E010000}"/>
    <cellStyle name="Примечание 3" xfId="164" xr:uid="{00000000-0005-0000-0000-00006F010000}"/>
    <cellStyle name="Примечание 4" xfId="210" xr:uid="{00000000-0005-0000-0000-000070010000}"/>
    <cellStyle name="Примечание 5" xfId="256" xr:uid="{00000000-0005-0000-0000-000071010000}"/>
    <cellStyle name="Примечание 6" xfId="296" xr:uid="{00000000-0005-0000-0000-000072010000}"/>
    <cellStyle name="Примечание 7" xfId="47" xr:uid="{00000000-0005-0000-0000-000073010000}"/>
    <cellStyle name="Процентный 2" xfId="393" xr:uid="{00000000-0005-0000-0000-000074010000}"/>
    <cellStyle name="Процентный 8" xfId="406" xr:uid="{00000000-0005-0000-0000-000075010000}"/>
    <cellStyle name="Связанная ячейка 2" xfId="112" xr:uid="{00000000-0005-0000-0000-000076010000}"/>
    <cellStyle name="Связанная ячейка 3" xfId="165" xr:uid="{00000000-0005-0000-0000-000077010000}"/>
    <cellStyle name="Связанная ячейка 4" xfId="211" xr:uid="{00000000-0005-0000-0000-000078010000}"/>
    <cellStyle name="Связанная ячейка 5" xfId="257" xr:uid="{00000000-0005-0000-0000-000079010000}"/>
    <cellStyle name="Связанная ячейка 6" xfId="297" xr:uid="{00000000-0005-0000-0000-00007A010000}"/>
    <cellStyle name="Связанная ячейка 7" xfId="48" xr:uid="{00000000-0005-0000-0000-00007B010000}"/>
    <cellStyle name="Стиль 1" xfId="1" xr:uid="{00000000-0005-0000-0000-00007C010000}"/>
    <cellStyle name="Стиль 1 2" xfId="394" xr:uid="{00000000-0005-0000-0000-00007D010000}"/>
    <cellStyle name="Стиль 1 2 2" xfId="405" xr:uid="{00000000-0005-0000-0000-00007E010000}"/>
    <cellStyle name="Текст предупреждения 2" xfId="113" xr:uid="{00000000-0005-0000-0000-00007F010000}"/>
    <cellStyle name="Текст предупреждения 3" xfId="166" xr:uid="{00000000-0005-0000-0000-000080010000}"/>
    <cellStyle name="Текст предупреждения 4" xfId="212" xr:uid="{00000000-0005-0000-0000-000081010000}"/>
    <cellStyle name="Текст предупреждения 5" xfId="258" xr:uid="{00000000-0005-0000-0000-000082010000}"/>
    <cellStyle name="Текст предупреждения 6" xfId="298" xr:uid="{00000000-0005-0000-0000-000083010000}"/>
    <cellStyle name="Текст предупреждения 7" xfId="49" xr:uid="{00000000-0005-0000-0000-000084010000}"/>
    <cellStyle name="Тысячи [0]_  осн" xfId="395" xr:uid="{00000000-0005-0000-0000-000085010000}"/>
    <cellStyle name="Тысячи_  осн" xfId="396" xr:uid="{00000000-0005-0000-0000-000086010000}"/>
    <cellStyle name="Финансовый 2" xfId="51" xr:uid="{00000000-0005-0000-0000-000087010000}"/>
    <cellStyle name="Финансовый 2 16" xfId="407" xr:uid="{00000000-0005-0000-0000-000088010000}"/>
    <cellStyle name="Финансовый 2 2" xfId="114" xr:uid="{00000000-0005-0000-0000-000089010000}"/>
    <cellStyle name="Финансовый 2 2 2" xfId="398" xr:uid="{00000000-0005-0000-0000-00008A010000}"/>
    <cellStyle name="Финансовый 2 3" xfId="167" xr:uid="{00000000-0005-0000-0000-00008B010000}"/>
    <cellStyle name="Финансовый 2 4" xfId="213" xr:uid="{00000000-0005-0000-0000-00008C010000}"/>
    <cellStyle name="Финансовый 2 5" xfId="259" xr:uid="{00000000-0005-0000-0000-00008D010000}"/>
    <cellStyle name="Финансовый 2 6" xfId="299" xr:uid="{00000000-0005-0000-0000-00008E010000}"/>
    <cellStyle name="Финансовый 2 7" xfId="397" xr:uid="{00000000-0005-0000-0000-00008F010000}"/>
    <cellStyle name="Финансовый 3" xfId="52" xr:uid="{00000000-0005-0000-0000-000090010000}"/>
    <cellStyle name="Финансовый 3 2" xfId="115" xr:uid="{00000000-0005-0000-0000-000091010000}"/>
    <cellStyle name="Финансовый 3 3" xfId="305" xr:uid="{00000000-0005-0000-0000-000092010000}"/>
    <cellStyle name="Финансовый 3 4" xfId="302" xr:uid="{00000000-0005-0000-0000-000093010000}"/>
    <cellStyle name="Финансовый 3 5" xfId="399" xr:uid="{00000000-0005-0000-0000-000094010000}"/>
    <cellStyle name="Финансовый 4" xfId="50" xr:uid="{00000000-0005-0000-0000-000095010000}"/>
    <cellStyle name="Хороший 2" xfId="116" xr:uid="{00000000-0005-0000-0000-000096010000}"/>
    <cellStyle name="Хороший 3" xfId="169" xr:uid="{00000000-0005-0000-0000-000097010000}"/>
    <cellStyle name="Хороший 4" xfId="215" xr:uid="{00000000-0005-0000-0000-000098010000}"/>
    <cellStyle name="Хороший 5" xfId="261" xr:uid="{00000000-0005-0000-0000-000099010000}"/>
    <cellStyle name="Хороший 6" xfId="300" xr:uid="{00000000-0005-0000-0000-00009A010000}"/>
    <cellStyle name="Хороший 7" xfId="53" xr:uid="{00000000-0005-0000-0000-00009B010000}"/>
    <cellStyle name="Џђћ–…ќ’ќ›‰" xfId="400" xr:uid="{00000000-0005-0000-0000-00009C010000}"/>
  </cellStyles>
  <dxfs count="3059">
    <dxf>
      <font>
        <color auto="1"/>
      </font>
    </dxf>
    <dxf>
      <font>
        <color theme="0"/>
      </font>
    </dxf>
    <dxf>
      <font>
        <color rgb="FFFF0000"/>
      </font>
    </dxf>
    <dxf>
      <font>
        <color theme="1"/>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theme="0"/>
      </font>
    </dxf>
    <dxf>
      <font>
        <color rgb="FFFF0000"/>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1"/>
      </font>
    </dxf>
    <dxf>
      <font>
        <color theme="0"/>
      </font>
    </dxf>
    <dxf>
      <font>
        <color rgb="FFFF0000"/>
      </font>
    </dxf>
    <dxf>
      <font>
        <color rgb="FFFF0000"/>
      </font>
    </dxf>
    <dxf>
      <font>
        <color auto="1"/>
      </font>
    </dxf>
    <dxf>
      <font>
        <color rgb="FFFF0000"/>
      </font>
    </dxf>
    <dxf>
      <font>
        <color auto="1"/>
      </font>
    </dxf>
    <dxf>
      <font>
        <color theme="1"/>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1"/>
      </font>
    </dxf>
    <dxf>
      <font>
        <color theme="0"/>
      </font>
    </dxf>
    <dxf>
      <font>
        <color theme="0"/>
      </font>
    </dxf>
    <dxf>
      <font>
        <color auto="1"/>
      </font>
    </dxf>
    <dxf>
      <font>
        <color theme="0"/>
      </font>
    </dxf>
    <dxf>
      <font>
        <color rgb="FFFF0000"/>
      </font>
    </dxf>
    <dxf>
      <font>
        <color rgb="FFFF0000"/>
      </font>
    </dxf>
    <dxf>
      <font>
        <color theme="0"/>
      </font>
    </dxf>
    <dxf>
      <font>
        <color auto="1"/>
      </font>
    </dxf>
    <dxf>
      <font>
        <color theme="1"/>
      </font>
    </dxf>
    <dxf>
      <font>
        <color theme="1"/>
      </font>
    </dxf>
    <dxf>
      <font>
        <color auto="1"/>
      </font>
    </dxf>
    <dxf>
      <font>
        <color auto="1"/>
      </font>
    </dxf>
    <dxf>
      <font>
        <color theme="1"/>
      </font>
    </dxf>
    <dxf>
      <font>
        <color theme="1"/>
      </font>
    </dxf>
    <dxf>
      <font>
        <color auto="1"/>
      </font>
    </dxf>
    <dxf>
      <font>
        <color auto="1"/>
      </font>
    </dxf>
    <dxf>
      <font>
        <color theme="1"/>
      </font>
    </dxf>
    <dxf>
      <font>
        <color theme="0"/>
      </font>
    </dxf>
    <dxf>
      <font>
        <color theme="1"/>
      </font>
    </dxf>
    <dxf>
      <font>
        <color auto="1"/>
      </font>
    </dxf>
    <dxf>
      <font>
        <color theme="1"/>
      </font>
    </dxf>
    <dxf>
      <font>
        <color auto="1"/>
      </font>
    </dxf>
    <dxf>
      <font>
        <color theme="1"/>
      </font>
    </dxf>
    <dxf>
      <font>
        <color auto="1"/>
      </font>
    </dxf>
    <dxf>
      <font>
        <color auto="1"/>
      </font>
    </dxf>
    <dxf>
      <font>
        <color theme="1"/>
      </font>
    </dxf>
    <dxf>
      <font>
        <color auto="1"/>
      </font>
    </dxf>
    <dxf>
      <font>
        <color theme="1"/>
      </font>
    </dxf>
    <dxf>
      <font>
        <color theme="1"/>
      </font>
    </dxf>
    <dxf>
      <font>
        <color auto="1"/>
      </font>
    </dxf>
    <dxf>
      <font>
        <color auto="1"/>
      </font>
    </dxf>
    <dxf>
      <font>
        <color theme="1"/>
      </font>
    </dxf>
    <dxf>
      <font>
        <color theme="1"/>
      </font>
    </dxf>
    <dxf>
      <font>
        <color auto="1"/>
      </font>
    </dxf>
    <dxf>
      <font>
        <color auto="1"/>
      </font>
    </dxf>
    <dxf>
      <font>
        <color theme="1"/>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auto="1"/>
      </font>
    </dxf>
    <dxf>
      <font>
        <color theme="0"/>
      </font>
    </dxf>
    <dxf>
      <font>
        <color theme="0"/>
      </font>
    </dxf>
    <dxf>
      <font>
        <color theme="0"/>
      </font>
    </dxf>
    <dxf>
      <font>
        <color rgb="FFFF0000"/>
      </font>
    </dxf>
    <dxf>
      <font>
        <color rgb="FFFF0000"/>
      </font>
    </dxf>
    <dxf>
      <font>
        <color rgb="FFFF0000"/>
      </font>
    </dxf>
    <dxf>
      <font>
        <color theme="0"/>
      </font>
    </dxf>
    <dxf>
      <font>
        <color theme="1"/>
      </font>
    </dxf>
    <dxf>
      <font>
        <color theme="0"/>
      </font>
    </dxf>
    <dxf>
      <font>
        <color auto="1"/>
      </font>
    </dxf>
    <dxf>
      <font>
        <color theme="1"/>
      </font>
    </dxf>
    <dxf>
      <font>
        <color theme="0"/>
      </font>
    </dxf>
    <dxf>
      <font>
        <color rgb="FFFF0000"/>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auto="1"/>
      </font>
    </dxf>
    <dxf>
      <font>
        <color theme="1"/>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auto="1"/>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1"/>
      </font>
    </dxf>
    <dxf>
      <font>
        <color auto="1"/>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theme="1"/>
      </font>
    </dxf>
    <dxf>
      <font>
        <color auto="1"/>
      </font>
    </dxf>
    <dxf>
      <font>
        <color theme="0"/>
      </font>
    </dxf>
    <dxf>
      <font>
        <color theme="0"/>
      </font>
    </dxf>
    <dxf>
      <font>
        <color rgb="FFFF0000"/>
      </font>
    </dxf>
    <dxf>
      <font>
        <color auto="1"/>
      </font>
    </dxf>
    <dxf>
      <font>
        <color theme="0"/>
      </font>
    </dxf>
    <dxf>
      <font>
        <color rgb="FFFF0000"/>
      </font>
    </dxf>
    <dxf>
      <font>
        <color theme="1"/>
      </font>
    </dxf>
    <dxf>
      <font>
        <color rgb="FFFF0000"/>
      </font>
    </dxf>
    <dxf>
      <font>
        <color auto="1"/>
      </font>
    </dxf>
    <dxf>
      <font>
        <color theme="1"/>
      </font>
    </dxf>
    <dxf>
      <font>
        <color theme="0"/>
      </font>
    </dxf>
    <dxf>
      <font>
        <color theme="1"/>
      </font>
    </dxf>
    <dxf>
      <font>
        <color auto="1"/>
      </font>
    </dxf>
    <dxf>
      <font>
        <color auto="1"/>
      </font>
    </dxf>
    <dxf>
      <font>
        <color theme="1"/>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theme="0"/>
      </font>
    </dxf>
    <dxf>
      <font>
        <color theme="0"/>
      </font>
    </dxf>
    <dxf>
      <font>
        <color theme="0"/>
      </font>
    </dxf>
    <dxf>
      <font>
        <color theme="0"/>
      </font>
    </dxf>
    <dxf>
      <font>
        <color auto="1"/>
      </font>
    </dxf>
    <dxf>
      <font>
        <color theme="1"/>
      </font>
    </dxf>
    <dxf>
      <font>
        <color auto="1"/>
      </font>
    </dxf>
    <dxf>
      <font>
        <color theme="1"/>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1"/>
      </font>
    </dxf>
    <dxf>
      <font>
        <color auto="1"/>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1"/>
      </font>
    </dxf>
    <dxf>
      <font>
        <color auto="1"/>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theme="1"/>
      </font>
    </dxf>
    <dxf>
      <font>
        <color auto="1"/>
      </font>
    </dxf>
    <dxf>
      <font>
        <color theme="0"/>
      </font>
    </dxf>
    <dxf>
      <font>
        <color auto="1"/>
      </font>
    </dxf>
    <dxf>
      <font>
        <color theme="1"/>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auto="1"/>
      </font>
    </dxf>
    <dxf>
      <font>
        <color theme="1"/>
      </font>
    </dxf>
    <dxf>
      <font>
        <color theme="0"/>
      </font>
    </dxf>
    <dxf>
      <font>
        <color theme="0"/>
      </font>
    </dxf>
    <dxf>
      <font>
        <color theme="1"/>
      </font>
    </dxf>
    <dxf>
      <font>
        <color theme="0"/>
      </font>
    </dxf>
    <dxf>
      <font>
        <color theme="0"/>
      </font>
    </dxf>
    <dxf>
      <font>
        <color auto="1"/>
      </font>
    </dxf>
    <dxf>
      <font>
        <color theme="0"/>
      </font>
    </dxf>
    <dxf>
      <font>
        <color theme="0"/>
      </font>
    </dxf>
    <dxf>
      <font>
        <color theme="0"/>
      </font>
    </dxf>
    <dxf>
      <font>
        <color auto="1"/>
      </font>
    </dxf>
    <dxf>
      <font>
        <color theme="1"/>
      </font>
    </dxf>
    <dxf>
      <font>
        <color theme="1"/>
      </font>
    </dxf>
    <dxf>
      <font>
        <color theme="0"/>
      </font>
    </dxf>
    <dxf>
      <font>
        <color rgb="FFFF0000"/>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auto="1"/>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auto="1"/>
      </font>
    </dxf>
    <dxf>
      <font>
        <color theme="1"/>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auto="1"/>
      </font>
    </dxf>
    <dxf>
      <font>
        <color theme="1"/>
      </font>
    </dxf>
    <dxf>
      <font>
        <color theme="0"/>
      </font>
    </dxf>
    <dxf>
      <font>
        <color theme="0"/>
      </font>
    </dxf>
    <dxf>
      <font>
        <color rgb="FFFF0000"/>
      </font>
    </dxf>
    <dxf>
      <font>
        <color theme="0"/>
      </font>
    </dxf>
    <dxf>
      <font>
        <color rgb="FFFF0000"/>
      </font>
    </dxf>
    <dxf>
      <font>
        <color auto="1"/>
      </font>
    </dxf>
    <dxf>
      <font>
        <color theme="1"/>
      </font>
    </dxf>
    <dxf>
      <font>
        <color auto="1"/>
      </font>
    </dxf>
    <dxf>
      <font>
        <color theme="1"/>
      </font>
    </dxf>
    <dxf>
      <font>
        <color auto="1"/>
      </font>
    </dxf>
    <dxf>
      <font>
        <color theme="1"/>
      </font>
    </dxf>
    <dxf>
      <font>
        <color auto="1"/>
      </font>
    </dxf>
    <dxf>
      <font>
        <color theme="1"/>
      </font>
    </dxf>
    <dxf>
      <font>
        <color theme="1"/>
      </font>
    </dxf>
    <dxf>
      <font>
        <color auto="1"/>
      </font>
    </dxf>
    <dxf>
      <font>
        <color auto="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auto="1"/>
      </font>
    </dxf>
    <dxf>
      <font>
        <color theme="0"/>
      </font>
    </dxf>
    <dxf>
      <font>
        <color rgb="FFFF0000"/>
      </font>
    </dxf>
    <dxf>
      <font>
        <color rgb="FFFF0000"/>
      </font>
    </dxf>
    <dxf>
      <font>
        <color rgb="FFFF0000"/>
      </font>
    </dxf>
    <dxf>
      <font>
        <color theme="1"/>
      </font>
    </dxf>
    <dxf>
      <font>
        <color auto="1"/>
      </font>
    </dxf>
    <dxf>
      <font>
        <color theme="0"/>
      </font>
    </dxf>
    <dxf>
      <font>
        <color rgb="FFFF0000"/>
      </font>
    </dxf>
    <dxf>
      <font>
        <color rgb="FFFF0000"/>
      </font>
    </dxf>
    <dxf>
      <font>
        <color rgb="FFFF0000"/>
      </font>
    </dxf>
    <dxf>
      <font>
        <color theme="0"/>
      </font>
    </dxf>
    <dxf>
      <font>
        <color rgb="FFFF0000"/>
      </font>
    </dxf>
    <dxf>
      <font>
        <color auto="1"/>
      </font>
    </dxf>
    <dxf>
      <font>
        <color theme="1"/>
      </font>
    </dxf>
    <dxf>
      <font>
        <color rgb="FFFF0000"/>
      </font>
    </dxf>
    <dxf>
      <font>
        <color auto="1"/>
      </font>
    </dxf>
    <dxf>
      <font>
        <color rgb="FFFF0000"/>
      </font>
    </dxf>
    <dxf>
      <font>
        <color theme="0"/>
      </font>
    </dxf>
    <dxf>
      <font>
        <color theme="1"/>
      </font>
    </dxf>
    <dxf>
      <font>
        <color rgb="FFFF0000"/>
      </font>
    </dxf>
    <dxf>
      <font>
        <color auto="1"/>
      </font>
    </dxf>
    <dxf>
      <font>
        <color rgb="FFFF0000"/>
      </font>
    </dxf>
    <dxf>
      <font>
        <color theme="1"/>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rgb="FFFF0000"/>
      </font>
    </dxf>
    <dxf>
      <font>
        <color theme="0"/>
      </font>
    </dxf>
    <dxf>
      <font>
        <color auto="1"/>
      </font>
    </dxf>
    <dxf>
      <font>
        <color theme="0"/>
      </font>
    </dxf>
    <dxf>
      <font>
        <color rgb="FFFF0000"/>
      </font>
    </dxf>
    <dxf>
      <font>
        <color rgb="FFFF0000"/>
      </font>
    </dxf>
    <dxf>
      <font>
        <color rgb="FFFF0000"/>
      </font>
    </dxf>
    <dxf>
      <font>
        <color rgb="FFFF0000"/>
      </font>
    </dxf>
    <dxf>
      <font>
        <color theme="0"/>
      </font>
    </dxf>
    <dxf>
      <font>
        <color theme="1"/>
      </font>
    </dxf>
    <dxf>
      <font>
        <color auto="1"/>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theme="1"/>
      </font>
    </dxf>
    <dxf>
      <font>
        <color auto="1"/>
      </font>
    </dxf>
    <dxf>
      <font>
        <color theme="0"/>
      </font>
    </dxf>
    <dxf>
      <font>
        <color rgb="FFFF0000"/>
      </font>
    </dxf>
    <dxf>
      <font>
        <color theme="1"/>
      </font>
    </dxf>
    <dxf>
      <font>
        <color auto="1"/>
      </font>
    </dxf>
    <dxf>
      <font>
        <color rgb="FFFF0000"/>
      </font>
    </dxf>
    <dxf>
      <font>
        <color auto="1"/>
      </font>
    </dxf>
    <dxf>
      <font>
        <color theme="1"/>
      </font>
    </dxf>
    <dxf>
      <font>
        <color theme="1"/>
      </font>
    </dxf>
    <dxf>
      <font>
        <color auto="1"/>
      </font>
    </dxf>
    <dxf>
      <font>
        <color auto="1"/>
      </font>
    </dxf>
    <dxf>
      <font>
        <color theme="1"/>
      </font>
    </dxf>
    <dxf>
      <font>
        <color theme="1"/>
      </font>
    </dxf>
    <dxf>
      <font>
        <color auto="1"/>
      </font>
    </dxf>
    <dxf>
      <font>
        <color theme="1"/>
      </font>
    </dxf>
    <dxf>
      <font>
        <color auto="1"/>
      </font>
    </dxf>
    <dxf>
      <font>
        <color theme="1"/>
      </font>
    </dxf>
    <dxf>
      <font>
        <color auto="1"/>
      </font>
    </dxf>
    <dxf>
      <font>
        <color theme="1"/>
      </font>
    </dxf>
    <dxf>
      <font>
        <color auto="1"/>
      </font>
    </dxf>
    <dxf>
      <font>
        <color theme="0"/>
      </font>
    </dxf>
    <dxf>
      <font>
        <color auto="1"/>
      </font>
    </dxf>
    <dxf>
      <font>
        <color theme="1"/>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theme="1"/>
      </font>
    </dxf>
    <dxf>
      <font>
        <color auto="1"/>
      </font>
    </dxf>
    <dxf>
      <font>
        <color rgb="FFFF0000"/>
      </font>
    </dxf>
    <dxf>
      <font>
        <color theme="0"/>
      </font>
    </dxf>
    <dxf>
      <font>
        <color rgb="FFFF0000"/>
      </font>
    </dxf>
    <dxf>
      <font>
        <color theme="0"/>
      </font>
    </dxf>
    <dxf>
      <font>
        <color theme="0"/>
      </font>
    </dxf>
    <dxf>
      <font>
        <color rgb="FFFF0000"/>
      </font>
    </dxf>
    <dxf>
      <font>
        <color theme="1"/>
      </font>
    </dxf>
    <dxf>
      <font>
        <color auto="1"/>
      </font>
    </dxf>
    <dxf>
      <font>
        <color theme="0"/>
      </font>
    </dxf>
    <dxf>
      <font>
        <color rgb="FFFF0000"/>
      </font>
    </dxf>
    <dxf>
      <font>
        <color auto="1"/>
      </font>
    </dxf>
    <dxf>
      <font>
        <color theme="1"/>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auto="1"/>
      </font>
    </dxf>
    <dxf>
      <font>
        <color theme="1"/>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1"/>
      </font>
    </dxf>
    <dxf>
      <font>
        <color auto="1"/>
      </font>
    </dxf>
    <dxf>
      <font>
        <color theme="0"/>
      </font>
    </dxf>
    <dxf>
      <font>
        <color theme="0"/>
      </font>
    </dxf>
    <dxf>
      <font>
        <color rgb="FFFF0000"/>
      </font>
    </dxf>
    <dxf>
      <font>
        <color auto="1"/>
      </font>
    </dxf>
    <dxf>
      <font>
        <color theme="1"/>
      </font>
    </dxf>
    <dxf>
      <font>
        <color rgb="FFFF0000"/>
      </font>
    </dxf>
    <dxf>
      <font>
        <color theme="0"/>
      </font>
    </dxf>
    <dxf>
      <font>
        <color auto="1"/>
      </font>
    </dxf>
    <dxf>
      <font>
        <color theme="1"/>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1"/>
      </font>
    </dxf>
    <dxf>
      <font>
        <color auto="1"/>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theme="1"/>
      </font>
    </dxf>
    <dxf>
      <font>
        <color rgb="FFFF0000"/>
      </font>
    </dxf>
    <dxf>
      <font>
        <color theme="0"/>
      </font>
    </dxf>
    <dxf>
      <font>
        <color rgb="FFFF0000"/>
      </font>
    </dxf>
    <dxf>
      <font>
        <color auto="1"/>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theme="1"/>
      </font>
    </dxf>
    <dxf>
      <font>
        <color auto="1"/>
      </font>
    </dxf>
    <dxf>
      <font>
        <color rgb="FFFF0000"/>
      </font>
    </dxf>
    <dxf>
      <font>
        <color theme="0"/>
      </font>
    </dxf>
    <dxf>
      <font>
        <color theme="0"/>
      </font>
    </dxf>
    <dxf>
      <font>
        <color rgb="FFFF0000"/>
      </font>
    </dxf>
    <dxf>
      <font>
        <color auto="1"/>
      </font>
    </dxf>
    <dxf>
      <font>
        <color theme="1"/>
      </font>
    </dxf>
    <dxf>
      <font>
        <color auto="1"/>
      </font>
    </dxf>
    <dxf>
      <font>
        <color theme="1"/>
      </font>
    </dxf>
    <dxf>
      <font>
        <color auto="1"/>
      </font>
    </dxf>
    <dxf>
      <font>
        <color theme="1"/>
      </font>
    </dxf>
    <dxf>
      <font>
        <color auto="1"/>
      </font>
    </dxf>
    <dxf>
      <font>
        <color theme="1"/>
      </font>
    </dxf>
    <dxf>
      <font>
        <color auto="1"/>
      </font>
    </dxf>
    <dxf>
      <font>
        <color theme="1"/>
      </font>
    </dxf>
    <dxf>
      <font>
        <color theme="1"/>
      </font>
    </dxf>
    <dxf>
      <font>
        <color auto="1"/>
      </font>
    </dxf>
    <dxf>
      <font>
        <color theme="1"/>
      </font>
    </dxf>
    <dxf>
      <font>
        <color auto="1"/>
      </font>
    </dxf>
    <dxf>
      <font>
        <color auto="1"/>
      </font>
    </dxf>
    <dxf>
      <font>
        <color theme="1"/>
      </font>
    </dxf>
    <dxf>
      <font>
        <color theme="1"/>
      </font>
    </dxf>
    <dxf>
      <font>
        <color auto="1"/>
      </font>
    </dxf>
    <dxf>
      <font>
        <color auto="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auto="1"/>
      </font>
    </dxf>
    <dxf>
      <font>
        <color theme="0"/>
      </font>
    </dxf>
    <dxf>
      <font>
        <color theme="1"/>
      </font>
    </dxf>
    <dxf>
      <font>
        <color theme="0"/>
      </font>
    </dxf>
    <dxf>
      <font>
        <color rgb="FFFF0000"/>
      </font>
    </dxf>
    <dxf>
      <font>
        <color rgb="FFFF0000"/>
      </font>
    </dxf>
    <dxf>
      <font>
        <color theme="0"/>
      </font>
    </dxf>
    <dxf>
      <font>
        <color auto="1"/>
      </font>
    </dxf>
    <dxf>
      <font>
        <color theme="1"/>
      </font>
    </dxf>
    <dxf>
      <font>
        <color theme="1"/>
      </font>
    </dxf>
    <dxf>
      <font>
        <color auto="1"/>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1"/>
      </font>
    </dxf>
    <dxf>
      <font>
        <color auto="1"/>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rgb="FFFF0000"/>
      </font>
    </dxf>
    <dxf>
      <font>
        <color theme="0"/>
      </font>
    </dxf>
    <dxf>
      <font>
        <color rgb="FFFF0000"/>
      </font>
    </dxf>
    <dxf>
      <font>
        <color theme="0"/>
      </font>
    </dxf>
    <dxf>
      <font>
        <color theme="1"/>
      </font>
    </dxf>
    <dxf>
      <font>
        <color auto="1"/>
      </font>
    </dxf>
    <dxf>
      <font>
        <color rgb="FFFF0000"/>
      </font>
    </dxf>
    <dxf>
      <font>
        <color theme="1"/>
      </font>
    </dxf>
    <dxf>
      <font>
        <color auto="1"/>
      </font>
    </dxf>
    <dxf>
      <font>
        <color auto="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auto="1"/>
      </font>
    </dxf>
    <dxf>
      <font>
        <color theme="1"/>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theme="0"/>
      </font>
    </dxf>
    <dxf>
      <font>
        <color theme="1"/>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theme="0"/>
      </font>
    </dxf>
    <dxf>
      <font>
        <color rgb="FFFF0000"/>
      </font>
    </dxf>
    <dxf>
      <font>
        <color rgb="FFFF0000"/>
      </font>
    </dxf>
    <dxf>
      <font>
        <color auto="1"/>
      </font>
    </dxf>
    <dxf>
      <font>
        <color theme="1"/>
      </font>
    </dxf>
    <dxf>
      <font>
        <color rgb="FFFF0000"/>
      </font>
    </dxf>
    <dxf>
      <font>
        <color theme="0"/>
      </font>
    </dxf>
    <dxf>
      <font>
        <color rgb="FFFF0000"/>
      </font>
    </dxf>
    <dxf>
      <font>
        <color auto="1"/>
      </font>
    </dxf>
    <dxf>
      <font>
        <color theme="1"/>
      </font>
    </dxf>
    <dxf>
      <font>
        <color auto="1"/>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auto="1"/>
      </font>
    </dxf>
    <dxf>
      <font>
        <color auto="1"/>
      </font>
    </dxf>
    <dxf>
      <font>
        <color auto="1"/>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auto="1"/>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rgb="FFFF000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1"/>
      </font>
    </dxf>
    <dxf>
      <font>
        <color auto="1"/>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auto="1"/>
      </font>
    </dxf>
    <dxf>
      <font>
        <color auto="1"/>
      </font>
    </dxf>
    <dxf>
      <font>
        <color auto="1"/>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1"/>
      </font>
    </dxf>
    <dxf>
      <font>
        <color auto="1"/>
      </font>
    </dxf>
    <dxf>
      <font>
        <color rgb="FFFF0000"/>
      </font>
    </dxf>
    <dxf>
      <font>
        <color theme="0"/>
      </font>
    </dxf>
    <dxf>
      <font>
        <color theme="0"/>
      </font>
    </dxf>
    <dxf>
      <font>
        <color rgb="FFFF0000"/>
      </font>
    </dxf>
    <dxf>
      <font>
        <color auto="1"/>
      </font>
    </dxf>
    <dxf>
      <font>
        <color theme="1"/>
      </font>
    </dxf>
    <dxf>
      <font>
        <color theme="1"/>
      </font>
    </dxf>
    <dxf>
      <font>
        <color auto="1"/>
      </font>
    </dxf>
    <dxf>
      <font>
        <color auto="1"/>
      </font>
    </dxf>
    <dxf>
      <font>
        <color theme="1"/>
      </font>
    </dxf>
    <dxf>
      <font>
        <color theme="1"/>
      </font>
    </dxf>
    <dxf>
      <font>
        <color auto="1"/>
      </font>
    </dxf>
    <dxf>
      <font>
        <color theme="1"/>
      </font>
    </dxf>
    <dxf>
      <font>
        <color auto="1"/>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auto="1"/>
      </font>
    </dxf>
    <dxf>
      <font>
        <color theme="1"/>
      </font>
    </dxf>
    <dxf>
      <font>
        <color theme="0"/>
      </font>
    </dxf>
    <dxf>
      <font>
        <color rgb="FFFF0000"/>
      </font>
    </dxf>
    <dxf>
      <font>
        <color theme="1"/>
      </font>
    </dxf>
    <dxf>
      <font>
        <color auto="1"/>
      </font>
    </dxf>
    <dxf>
      <font>
        <color rgb="FFFF0000"/>
      </font>
    </dxf>
    <dxf>
      <font>
        <color theme="0"/>
      </font>
    </dxf>
    <dxf>
      <font>
        <color auto="1"/>
      </font>
    </dxf>
    <dxf>
      <font>
        <color theme="1"/>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auto="1"/>
      </font>
    </dxf>
    <dxf>
      <font>
        <color auto="1"/>
      </font>
    </dxf>
    <dxf>
      <font>
        <color auto="1"/>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rgb="FFFF0000"/>
      </font>
    </dxf>
    <dxf>
      <font>
        <color theme="0"/>
      </font>
    </dxf>
    <dxf>
      <font>
        <color theme="1"/>
      </font>
    </dxf>
    <dxf>
      <font>
        <color auto="1"/>
      </font>
    </dxf>
    <dxf>
      <font>
        <color theme="1"/>
      </font>
    </dxf>
    <dxf>
      <font>
        <color auto="1"/>
      </font>
    </dxf>
    <dxf>
      <font>
        <color auto="1"/>
      </font>
    </dxf>
    <dxf>
      <font>
        <color theme="1"/>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theme="0"/>
      </font>
    </dxf>
    <dxf>
      <font>
        <color theme="1"/>
      </font>
    </dxf>
    <dxf>
      <font>
        <color auto="1"/>
      </font>
    </dxf>
    <dxf>
      <font>
        <color auto="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1"/>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ont>
        <color theme="0"/>
      </font>
    </dxf>
    <dxf>
      <font>
        <color rgb="FFFF0000"/>
      </font>
    </dxf>
    <dxf>
      <font>
        <color rgb="FFFF0000"/>
      </font>
    </dxf>
    <dxf>
      <font>
        <color theme="0"/>
      </font>
    </dxf>
    <dxf>
      <font>
        <color theme="1"/>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auto="1"/>
      </font>
    </dxf>
    <dxf>
      <font>
        <color theme="1"/>
      </font>
    </dxf>
    <dxf>
      <font>
        <color auto="1"/>
      </font>
    </dxf>
    <dxf>
      <font>
        <color auto="1"/>
      </font>
    </dxf>
    <dxf>
      <font>
        <color theme="1"/>
      </font>
    </dxf>
    <dxf>
      <font>
        <color auto="1"/>
      </font>
    </dxf>
    <dxf>
      <font>
        <color theme="1"/>
      </font>
    </dxf>
    <dxf>
      <font>
        <color theme="0"/>
      </font>
    </dxf>
    <dxf>
      <font>
        <color auto="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1052;&#1086;&#1080;%20&#1076;&#1086;&#1082;&#1091;&#1084;&#1077;&#1085;&#1090;&#1099;\&#1043;&#1072;&#1083;&#1083;&#1072;-2005\EXCEL%20&#1093;&#1091;&#1078;&#1078;&#1072;&#1090;&#1083;&#1072;&#1088;&#1080;\123\&#1058;&#1086;&#1093;&#1080;&#1088;&#1073;&#1077;&#1082;%202003-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CT\File%20Server\1.%20Industry\1.%20Industry%20information\2.%202017%20year\3.%20March\1.%20&#1055;&#1088;&#1086;&#1084;_&#1103;&#1085;&#1074;&#1072;&#1088;&#1100;-&#1084;&#1072;&#1088;&#1090;%202017%20&#1075;\MIKROKREDIT%20DEPARTAMENTI\2-T%20A%20B%20L%20S\&#1052;&#1048;&#1050;&#1056;&#1054;%20&#1055;&#1054;&#1056;&#1058;&#1060;&#1045;&#1051;\&#1052;&#1060;&#1054;-2009%20&#108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1052;&#1086;&#1080;%20&#1076;&#1086;&#1082;&#1091;&#1084;&#1077;&#1085;&#1090;&#1099;\&#1043;&#1072;&#1083;&#1083;&#1072;-2005\EXCEL%20&#1093;&#1091;&#1078;&#1078;&#1072;&#1090;&#1083;&#1072;&#1088;&#1080;\123\&#1040;&#1073;&#1076;&#1091;&#1084;&#1091;&#1088;&#1086;&#1076;&#1075;&#1072;_&#1086;&#1093;&#10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909-10\&#1074;&#1072;&#1093;&#1086;&#1073;\&#1052;&#1086;&#1080;%20&#1076;&#1086;&#1082;&#1091;&#1084;&#1077;&#1085;&#1090;&#1099;\&#1048;&#1082;&#1090;&#1080;&#1089;&#1086;&#1076;\Paxta%202004\&#1072;&#1088;&#1093;&#1080;&#1074;\2003%20&#1081;%20&#1043;&#1072;&#1083;&#1083;&#1072;%20&#1096;&#1090;&#1072;&#1073;%20&#1078;&#1072;&#1084;&#1086;&#1083;\EXCEL%20&#1093;&#1091;&#1078;&#1078;&#1072;&#1090;&#1083;&#1072;&#1088;&#1080;\&#1058;&#1086;&#1093;&#1080;&#1088;&#1073;&#1077;&#1082;%20200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Documents%20and%20Settings\ws83\&#1052;&#1086;&#1080;%20&#1076;&#1086;&#1082;&#1091;&#1084;&#1077;&#1085;&#1090;&#1099;\Bobur\&#1057;&#1090;&#1072;&#1090;&#1080;&#1089;&#1090;&#1080;&#1082;&#1072;\&#1048;&#1084;&#1087;&#1086;&#1088;&#1090;%20200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49.55\777777777\MIKROKREDIT%20DEPARTAMENTI\1-2%200%200%208%20%20&#1081;%20&#1080;%20&#1083;%20%20&#1055;%20&#1056;%20&#1054;%20&#1043;%20&#1053;%20&#1054;%20&#1047;\2008%20&#1076;&#1072;&#1088;&#1086;&#1084;&#1072;&#1076;\&#1041;&#1080;&#1079;&#1085;&#1077;&#1089;%20&#1087;&#1083;&#1072;&#1085;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Documents%20and%20Settings\&#1040;&#1076;&#1084;&#1080;&#1085;&#1080;&#1089;&#1090;&#1088;&#1072;&#1090;&#1086;&#1088;\&#1052;&#1086;&#1080;%20&#1076;&#1086;&#1082;&#1091;&#1084;&#1077;&#1085;&#1090;&#1099;\&#1078;&#1072;&#1089;&#1091;&#1088;%20&#1089;&#1074;&#1086;&#1076;\&#1103;&#1085;&#1075;&#1080;&#1086;&#1073;&#1086;&#1076;%20&#1090;&#1091;&#1084;&#1072;&#1085;&#1080;\&#1103;&#1085;&#1075;&#1080;&#1086;&#1073;&#1086;&#1076;%201\EXCEL%20&#1093;&#1091;&#1078;&#1078;&#1072;&#1090;&#1083;&#1072;&#1088;&#1080;\&#1058;&#1086;&#1093;&#1080;&#1088;&#1073;&#1077;&#1082;%20200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1052;&#1086;&#1080;%20&#1076;&#1086;&#1082;&#1091;&#1084;&#1077;&#1085;&#1090;&#1099;\EXCEL%20&#1093;&#1091;&#1078;&#1078;&#1072;&#1090;&#1083;&#1072;&#1088;&#1080;\&#1058;&#1086;&#1093;&#1080;&#1088;&#1073;&#1077;&#1082;%20200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retdinov-s\nss\&#1052;&#1086;&#1080;%20&#1076;&#1086;&#1082;&#1091;&#1084;&#1077;&#1085;&#1090;&#1099;\gjnht,%20rjhpby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CT\File%20Server\1.%20Industry\1.%20Industry%20information\2.%202017%20year\3.%20March\1.%20&#1055;&#1088;&#1086;&#1084;_&#1103;&#1085;&#1074;&#1072;&#1088;&#1100;-&#1084;&#1072;&#1088;&#1090;%202017%20&#1075;\MIKROKREDIT%20DEPARTAMENTI\2-T%20A%20B%20L%20S\&#1052;&#1048;&#1050;&#1056;&#1054;%20&#1055;&#1054;&#1056;&#1058;&#1060;&#1045;&#1051;\2009%20&#1081;&#1080;&#1083;\01.01.2010\01.01.2010%20&#1081;%20&#1056;&#1045;&#1046;&#1040;%20&#1041;&#1040;&#1046;&#1040;&#1056;&#1048;&#1051;&#1048;&#1064;&#104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T\File%20Server\1.%20Industry\1.%20Industry%20information\2.%202017%20year\3.%20March\1.%20&#1055;&#1088;&#1086;&#1084;_&#1103;&#1085;&#1074;&#1072;&#1088;&#1100;-&#1084;&#1072;&#1088;&#1090;%202017%20&#1075;\MIKROKREDIT%20DEPARTAMENTI\2-T%20A%20B%20L%20S\&#1052;&#1048;&#1050;&#1056;&#1054;%20&#1055;&#1054;&#1056;&#1058;&#1060;&#1045;&#1051;\2010%20&#1081;&#1080;&#1083;\01.08.2010\01.08.2010%20&#1055;&#1056;&#1054;&#1043;&#1053;&#1054;&#1047;%20&#1041;&#1040;&#1046;&#1040;&#1056;&#1048;&#1051;&#1048;&#1064;&#104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T\File%20Server\1.%20Industry\1.%20Industry%20information\2.%202017%20year\3.%20March\1.%20&#1055;&#1088;&#1086;&#1084;_&#1103;&#1085;&#1074;&#1072;&#1088;&#1100;-&#1084;&#1072;&#1088;&#1090;%202017%20&#1075;\MIKROKREDIT%20DEPARTAMENTI\2-T%20A%20B%20L%20S\&#1052;&#1048;&#1050;&#1056;&#1054;%20&#1055;&#1054;&#1056;&#1058;&#1060;&#1045;&#1051;\2009%20&#1081;&#1080;&#1083;\01.09.2009\for%20all\&#1052;&#1060;&#1054;%20&#1073;&#1072;&#1079;&#1072;&#1089;&#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Group"/>
      <sheetName val="all"/>
      <sheetName val="완성차 미수금"/>
      <sheetName val="фориш_свод1"/>
      <sheetName val="Фориш_20031"/>
      <sheetName val="Жиззах_янги_раз1"/>
      <sheetName val="банк_табл1"/>
      <sheetName val="완성차_미수금1"/>
      <sheetName val="фориш_свод"/>
      <sheetName val="Фориш_2003"/>
      <sheetName val="Жиззах_янги_раз"/>
      <sheetName val="банк_табл"/>
      <sheetName val="완성차_미수금"/>
      <sheetName val="KAT2344"/>
      <sheetName val="c"/>
      <sheetName val="Массив"/>
      <sheetName val="Фориш_20033"/>
      <sheetName val="фориш_свод2"/>
      <sheetName val="Фориш_20032"/>
      <sheetName val="Жиззах_янги_раз2"/>
      <sheetName val="банк_табл2"/>
      <sheetName val="фориш_свод3"/>
      <sheetName val="Фориш_20034"/>
      <sheetName val="Жиззах_янги_раз3"/>
      <sheetName val="банк_табл3"/>
      <sheetName val="Фориш_20036"/>
      <sheetName val="фориш_свод4"/>
      <sheetName val="Фориш_20035"/>
      <sheetName val="Жиззах_янги_раз4"/>
      <sheetName val="банк_табл4"/>
      <sheetName val="фориш_свод5"/>
      <sheetName val="Фориш_20037"/>
      <sheetName val="Жиззах_янги_раз5"/>
      <sheetName val="банк_табл5"/>
      <sheetName val="Лист1"/>
      <sheetName val="фориш_свод6"/>
      <sheetName val="Фориш_20038"/>
      <sheetName val="Жиззах_янги_раз6"/>
      <sheetName val="банк_табл6"/>
      <sheetName val="완성차_미수금2"/>
      <sheetName val="Структура"/>
      <sheetName val="주행"/>
      <sheetName val="фев"/>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уйхат"/>
      <sheetName val="1221"/>
      <sheetName val="Лист3"/>
      <sheetName val="Лист4"/>
      <sheetName val="Лист5"/>
    </sheetNames>
    <sheetDataSet>
      <sheetData sheetId="0">
        <row r="1">
          <cell r="A1" t="str">
            <v>мфо</v>
          </cell>
          <cell r="B1" t="str">
            <v>вилоят</v>
          </cell>
          <cell r="C1" t="str">
            <v>туман</v>
          </cell>
        </row>
        <row r="2">
          <cell r="A2">
            <v>32</v>
          </cell>
          <cell r="B2" t="str">
            <v>Андижон</v>
          </cell>
          <cell r="C2" t="str">
            <v>Пахтаобод</v>
          </cell>
        </row>
        <row r="3">
          <cell r="A3">
            <v>34</v>
          </cell>
          <cell r="B3" t="str">
            <v>Андижон</v>
          </cell>
          <cell r="C3" t="str">
            <v>Асака</v>
          </cell>
        </row>
        <row r="4">
          <cell r="A4">
            <v>38</v>
          </cell>
          <cell r="B4" t="str">
            <v>Андижон</v>
          </cell>
          <cell r="C4" t="str">
            <v>Шахрихон</v>
          </cell>
        </row>
        <row r="5">
          <cell r="A5">
            <v>41</v>
          </cell>
          <cell r="B5" t="str">
            <v>Андижон</v>
          </cell>
          <cell r="C5" t="str">
            <v>Охунбобоев</v>
          </cell>
        </row>
        <row r="6">
          <cell r="A6">
            <v>50</v>
          </cell>
          <cell r="B6" t="str">
            <v>Андижон</v>
          </cell>
          <cell r="C6" t="str">
            <v>Олтинкул</v>
          </cell>
        </row>
        <row r="7">
          <cell r="A7">
            <v>63</v>
          </cell>
          <cell r="B7" t="str">
            <v>Андижон</v>
          </cell>
          <cell r="C7" t="str">
            <v>Куйган-ёр</v>
          </cell>
        </row>
        <row r="8">
          <cell r="A8">
            <v>67</v>
          </cell>
          <cell r="B8" t="str">
            <v>Андижон</v>
          </cell>
          <cell r="C8" t="str">
            <v>Баликчи</v>
          </cell>
        </row>
        <row r="9">
          <cell r="A9">
            <v>78</v>
          </cell>
          <cell r="B9" t="str">
            <v>Андижон</v>
          </cell>
          <cell r="C9" t="str">
            <v>Андижон Амалиёт</v>
          </cell>
        </row>
        <row r="10">
          <cell r="A10">
            <v>100</v>
          </cell>
          <cell r="B10" t="str">
            <v>Бухоро</v>
          </cell>
          <cell r="C10" t="str">
            <v>Янгибозор</v>
          </cell>
        </row>
        <row r="11">
          <cell r="A11">
            <v>101</v>
          </cell>
          <cell r="B11" t="str">
            <v>Бухоро</v>
          </cell>
          <cell r="C11" t="str">
            <v>Шофиркон</v>
          </cell>
        </row>
        <row r="12">
          <cell r="A12">
            <v>104</v>
          </cell>
          <cell r="B12" t="str">
            <v>Бухоро</v>
          </cell>
          <cell r="C12" t="str">
            <v>Гиждувон</v>
          </cell>
        </row>
        <row r="13">
          <cell r="A13">
            <v>106</v>
          </cell>
          <cell r="B13" t="str">
            <v>Бухоро</v>
          </cell>
          <cell r="C13" t="str">
            <v>Когон</v>
          </cell>
        </row>
        <row r="14">
          <cell r="A14">
            <v>108</v>
          </cell>
          <cell r="B14" t="str">
            <v>Бухоро</v>
          </cell>
          <cell r="C14" t="str">
            <v>Жондор</v>
          </cell>
        </row>
        <row r="15">
          <cell r="A15">
            <v>109</v>
          </cell>
          <cell r="B15" t="str">
            <v>Бухоро</v>
          </cell>
          <cell r="C15" t="str">
            <v>Бухоро Амалиёт</v>
          </cell>
        </row>
        <row r="16">
          <cell r="A16">
            <v>110</v>
          </cell>
          <cell r="B16" t="str">
            <v>Бухоро</v>
          </cell>
          <cell r="C16" t="str">
            <v>Ромитан</v>
          </cell>
        </row>
        <row r="17">
          <cell r="A17">
            <v>135</v>
          </cell>
          <cell r="B17" t="str">
            <v>Жиззах</v>
          </cell>
          <cell r="C17" t="str">
            <v>Жиззах Амалиёт</v>
          </cell>
        </row>
        <row r="18">
          <cell r="A18">
            <v>142</v>
          </cell>
          <cell r="B18" t="str">
            <v>Жиззах</v>
          </cell>
          <cell r="C18" t="str">
            <v>Галлаорол</v>
          </cell>
        </row>
        <row r="19">
          <cell r="A19">
            <v>144</v>
          </cell>
          <cell r="B19" t="str">
            <v>Жиззах</v>
          </cell>
          <cell r="C19" t="str">
            <v>Мирзачул</v>
          </cell>
        </row>
        <row r="20">
          <cell r="A20">
            <v>145</v>
          </cell>
          <cell r="B20" t="str">
            <v>Жиззах</v>
          </cell>
          <cell r="C20" t="str">
            <v>Зомин</v>
          </cell>
        </row>
        <row r="21">
          <cell r="A21">
            <v>149</v>
          </cell>
          <cell r="B21" t="str">
            <v>Жиззах</v>
          </cell>
          <cell r="C21" t="str">
            <v>Зарбдор</v>
          </cell>
        </row>
        <row r="22">
          <cell r="A22">
            <v>152</v>
          </cell>
          <cell r="B22" t="str">
            <v>Кашкадарё</v>
          </cell>
          <cell r="C22" t="str">
            <v>Карши</v>
          </cell>
        </row>
        <row r="23">
          <cell r="A23">
            <v>161</v>
          </cell>
          <cell r="B23" t="str">
            <v>Кашкадарё</v>
          </cell>
          <cell r="C23" t="str">
            <v>Камаши</v>
          </cell>
        </row>
        <row r="24">
          <cell r="A24">
            <v>163</v>
          </cell>
          <cell r="B24" t="str">
            <v>Кашкадарё</v>
          </cell>
          <cell r="C24" t="str">
            <v>Косон</v>
          </cell>
        </row>
        <row r="25">
          <cell r="A25">
            <v>167</v>
          </cell>
          <cell r="B25" t="str">
            <v>Кашкадарё</v>
          </cell>
          <cell r="C25" t="str">
            <v>Шахрисабз</v>
          </cell>
        </row>
        <row r="26">
          <cell r="A26">
            <v>173</v>
          </cell>
          <cell r="B26" t="str">
            <v>Кашкадарё</v>
          </cell>
          <cell r="C26" t="str">
            <v>Бешкент</v>
          </cell>
        </row>
        <row r="27">
          <cell r="A27">
            <v>175</v>
          </cell>
          <cell r="B27" t="str">
            <v>Кашкадарё</v>
          </cell>
          <cell r="C27" t="str">
            <v>Чирокчи</v>
          </cell>
        </row>
        <row r="28">
          <cell r="A28">
            <v>177</v>
          </cell>
          <cell r="B28" t="str">
            <v>Кашкадарё</v>
          </cell>
          <cell r="C28" t="str">
            <v>Китоб</v>
          </cell>
        </row>
        <row r="29">
          <cell r="A29">
            <v>182</v>
          </cell>
          <cell r="B29" t="str">
            <v>Кашкадарё</v>
          </cell>
          <cell r="C29" t="str">
            <v>Янги-Нишон</v>
          </cell>
        </row>
        <row r="30">
          <cell r="A30">
            <v>188</v>
          </cell>
          <cell r="B30" t="str">
            <v>Кашкадарё</v>
          </cell>
          <cell r="C30" t="str">
            <v>Муборак</v>
          </cell>
        </row>
        <row r="31">
          <cell r="A31">
            <v>198</v>
          </cell>
          <cell r="B31" t="str">
            <v>Навоий</v>
          </cell>
          <cell r="C31" t="str">
            <v>Навоий Амалиёт</v>
          </cell>
        </row>
        <row r="32">
          <cell r="A32">
            <v>211</v>
          </cell>
          <cell r="B32" t="str">
            <v>Навоий</v>
          </cell>
          <cell r="C32" t="str">
            <v>Кармана</v>
          </cell>
        </row>
        <row r="33">
          <cell r="A33">
            <v>213</v>
          </cell>
          <cell r="B33" t="str">
            <v>Навоий</v>
          </cell>
          <cell r="C33" t="str">
            <v>Кизилтепа</v>
          </cell>
        </row>
        <row r="34">
          <cell r="A34">
            <v>233</v>
          </cell>
          <cell r="B34" t="str">
            <v>Наманган</v>
          </cell>
          <cell r="C34" t="str">
            <v>Жумашуй</v>
          </cell>
        </row>
        <row r="35">
          <cell r="A35">
            <v>239</v>
          </cell>
          <cell r="B35" t="str">
            <v>Наманган</v>
          </cell>
          <cell r="C35" t="str">
            <v>Поп</v>
          </cell>
        </row>
        <row r="36">
          <cell r="A36">
            <v>250</v>
          </cell>
          <cell r="B36" t="str">
            <v>Наманган</v>
          </cell>
          <cell r="C36" t="str">
            <v>Чуст</v>
          </cell>
        </row>
        <row r="37">
          <cell r="A37">
            <v>252</v>
          </cell>
          <cell r="B37" t="str">
            <v>Наманган</v>
          </cell>
          <cell r="C37" t="str">
            <v>Янгикургон</v>
          </cell>
        </row>
        <row r="38">
          <cell r="A38">
            <v>254</v>
          </cell>
          <cell r="B38" t="str">
            <v>Наманган</v>
          </cell>
          <cell r="C38" t="str">
            <v>Тошбулок</v>
          </cell>
        </row>
        <row r="39">
          <cell r="A39">
            <v>260</v>
          </cell>
          <cell r="B39" t="str">
            <v>Наманган</v>
          </cell>
          <cell r="C39" t="str">
            <v>Наманган Амалиёт</v>
          </cell>
        </row>
        <row r="40">
          <cell r="A40">
            <v>1044</v>
          </cell>
          <cell r="B40" t="str">
            <v>Наманган</v>
          </cell>
          <cell r="C40" t="str">
            <v>Чорток</v>
          </cell>
        </row>
        <row r="41">
          <cell r="A41">
            <v>1049</v>
          </cell>
          <cell r="B41" t="str">
            <v>Наманган</v>
          </cell>
          <cell r="C41" t="str">
            <v>Косонсой</v>
          </cell>
        </row>
        <row r="42">
          <cell r="A42">
            <v>266</v>
          </cell>
          <cell r="B42" t="str">
            <v>Самарканд</v>
          </cell>
          <cell r="C42" t="str">
            <v>Лоиш</v>
          </cell>
        </row>
        <row r="43">
          <cell r="A43">
            <v>268</v>
          </cell>
          <cell r="B43" t="str">
            <v>Самарканд</v>
          </cell>
          <cell r="C43" t="str">
            <v>Октош</v>
          </cell>
        </row>
        <row r="44">
          <cell r="A44">
            <v>281</v>
          </cell>
          <cell r="B44" t="str">
            <v>Самарканд</v>
          </cell>
          <cell r="C44" t="str">
            <v>Самарканд Амалиёт</v>
          </cell>
        </row>
        <row r="45">
          <cell r="A45">
            <v>289</v>
          </cell>
          <cell r="B45" t="str">
            <v>Самарканд</v>
          </cell>
          <cell r="C45" t="str">
            <v>Булунгур</v>
          </cell>
        </row>
        <row r="46">
          <cell r="A46">
            <v>298</v>
          </cell>
          <cell r="B46" t="str">
            <v>Самарканд</v>
          </cell>
          <cell r="C46" t="str">
            <v>Зиёвуддин</v>
          </cell>
        </row>
        <row r="47">
          <cell r="A47">
            <v>301</v>
          </cell>
          <cell r="B47" t="str">
            <v>Самарканд</v>
          </cell>
          <cell r="C47" t="str">
            <v>Ургут</v>
          </cell>
        </row>
        <row r="48">
          <cell r="A48">
            <v>315</v>
          </cell>
          <cell r="B48" t="str">
            <v>Самарканд</v>
          </cell>
          <cell r="C48" t="str">
            <v>Каттакургон</v>
          </cell>
        </row>
        <row r="49">
          <cell r="A49">
            <v>1047</v>
          </cell>
          <cell r="B49" t="str">
            <v>Самарканд</v>
          </cell>
          <cell r="C49" t="str">
            <v>Жума</v>
          </cell>
        </row>
        <row r="50">
          <cell r="A50">
            <v>326</v>
          </cell>
          <cell r="B50" t="str">
            <v>Сурхондарё</v>
          </cell>
          <cell r="C50" t="str">
            <v>Термез</v>
          </cell>
        </row>
        <row r="51">
          <cell r="A51">
            <v>333</v>
          </cell>
          <cell r="B51" t="str">
            <v>Сурхондарё</v>
          </cell>
          <cell r="C51" t="str">
            <v>Жаркургон</v>
          </cell>
        </row>
        <row r="52">
          <cell r="A52">
            <v>335</v>
          </cell>
          <cell r="B52" t="str">
            <v>Сурхондарё</v>
          </cell>
          <cell r="C52" t="str">
            <v>Музрабод</v>
          </cell>
        </row>
        <row r="53">
          <cell r="A53">
            <v>338</v>
          </cell>
          <cell r="B53" t="str">
            <v>Сурхондарё</v>
          </cell>
          <cell r="C53" t="str">
            <v>Шеробод</v>
          </cell>
        </row>
        <row r="54">
          <cell r="A54">
            <v>342</v>
          </cell>
          <cell r="B54" t="str">
            <v>Сурхондарё</v>
          </cell>
          <cell r="C54" t="str">
            <v>Узун</v>
          </cell>
        </row>
        <row r="55">
          <cell r="A55">
            <v>344</v>
          </cell>
          <cell r="B55" t="str">
            <v>Сурхондарё</v>
          </cell>
          <cell r="C55" t="str">
            <v>Ангор</v>
          </cell>
        </row>
        <row r="56">
          <cell r="A56">
            <v>346</v>
          </cell>
          <cell r="B56" t="str">
            <v>Сурхондарё</v>
          </cell>
          <cell r="C56" t="str">
            <v>Кизирик</v>
          </cell>
        </row>
        <row r="57">
          <cell r="A57">
            <v>348</v>
          </cell>
          <cell r="B57" t="str">
            <v>Сурхондарё</v>
          </cell>
          <cell r="C57" t="str">
            <v>Кумкургон</v>
          </cell>
        </row>
        <row r="58">
          <cell r="A58">
            <v>350</v>
          </cell>
          <cell r="B58" t="str">
            <v>Сурхондарё</v>
          </cell>
          <cell r="C58" t="str">
            <v>Учкизил</v>
          </cell>
        </row>
        <row r="59">
          <cell r="A59">
            <v>361</v>
          </cell>
          <cell r="B59" t="str">
            <v>Сурхондарё</v>
          </cell>
          <cell r="C59" t="str">
            <v>Денау</v>
          </cell>
        </row>
        <row r="60">
          <cell r="A60">
            <v>366</v>
          </cell>
          <cell r="B60" t="str">
            <v>Сирдарё</v>
          </cell>
          <cell r="C60" t="str">
            <v>Гулистон</v>
          </cell>
        </row>
        <row r="61">
          <cell r="A61">
            <v>376</v>
          </cell>
          <cell r="B61" t="str">
            <v>Сирдарё</v>
          </cell>
          <cell r="C61" t="str">
            <v>Сирдарё</v>
          </cell>
        </row>
        <row r="62">
          <cell r="A62">
            <v>384</v>
          </cell>
          <cell r="B62" t="str">
            <v>Сирдарё</v>
          </cell>
          <cell r="C62" t="str">
            <v>Боёвут</v>
          </cell>
        </row>
        <row r="63">
          <cell r="A63">
            <v>433</v>
          </cell>
          <cell r="B63" t="str">
            <v>Тошкент шахар</v>
          </cell>
          <cell r="C63" t="str">
            <v>Тошкент шахар</v>
          </cell>
        </row>
        <row r="64">
          <cell r="A64">
            <v>455</v>
          </cell>
          <cell r="B64" t="str">
            <v>Тошкент</v>
          </cell>
          <cell r="C64" t="str">
            <v>Тошкент Амалиёт</v>
          </cell>
        </row>
        <row r="65">
          <cell r="A65">
            <v>458</v>
          </cell>
          <cell r="B65" t="str">
            <v>Тошкент</v>
          </cell>
          <cell r="C65" t="str">
            <v>Оккургон</v>
          </cell>
        </row>
        <row r="66">
          <cell r="A66">
            <v>467</v>
          </cell>
          <cell r="B66" t="str">
            <v>Тошкент</v>
          </cell>
          <cell r="C66" t="str">
            <v>Газалкент</v>
          </cell>
        </row>
        <row r="67">
          <cell r="A67">
            <v>470</v>
          </cell>
          <cell r="B67" t="str">
            <v>Тошкент</v>
          </cell>
          <cell r="C67" t="str">
            <v>Келес</v>
          </cell>
        </row>
        <row r="68">
          <cell r="A68">
            <v>473</v>
          </cell>
          <cell r="B68" t="str">
            <v>Тошкент</v>
          </cell>
          <cell r="C68" t="str">
            <v>Пскент</v>
          </cell>
        </row>
        <row r="69">
          <cell r="A69">
            <v>483</v>
          </cell>
          <cell r="B69" t="str">
            <v>Тошкент</v>
          </cell>
          <cell r="C69" t="str">
            <v>Паркент</v>
          </cell>
        </row>
        <row r="70">
          <cell r="A70">
            <v>496</v>
          </cell>
          <cell r="B70" t="str">
            <v>Фаргона</v>
          </cell>
          <cell r="C70" t="str">
            <v>Фаргона Амалиёт</v>
          </cell>
        </row>
        <row r="71">
          <cell r="A71">
            <v>520</v>
          </cell>
          <cell r="B71" t="str">
            <v>Фаргона</v>
          </cell>
          <cell r="C71" t="str">
            <v>Риштон</v>
          </cell>
        </row>
        <row r="72">
          <cell r="A72">
            <v>1052</v>
          </cell>
          <cell r="B72" t="str">
            <v>Фаргона</v>
          </cell>
          <cell r="C72" t="str">
            <v>Учкуприк</v>
          </cell>
        </row>
        <row r="73">
          <cell r="A73">
            <v>549</v>
          </cell>
          <cell r="B73" t="str">
            <v>Хоразм</v>
          </cell>
          <cell r="C73" t="str">
            <v>Ургенч</v>
          </cell>
        </row>
        <row r="74">
          <cell r="A74">
            <v>557</v>
          </cell>
          <cell r="B74" t="str">
            <v>Хоразм</v>
          </cell>
          <cell r="C74" t="str">
            <v>Богот</v>
          </cell>
        </row>
        <row r="75">
          <cell r="A75">
            <v>568</v>
          </cell>
          <cell r="B75" t="str">
            <v>Хоразм</v>
          </cell>
          <cell r="C75" t="str">
            <v>Шовот</v>
          </cell>
        </row>
        <row r="76">
          <cell r="A76">
            <v>570</v>
          </cell>
          <cell r="B76" t="str">
            <v>Хоразм</v>
          </cell>
          <cell r="C76" t="str">
            <v>Коровул</v>
          </cell>
        </row>
        <row r="77">
          <cell r="A77">
            <v>578</v>
          </cell>
          <cell r="B77" t="str">
            <v>Хоразм</v>
          </cell>
          <cell r="C77" t="str">
            <v>Хива</v>
          </cell>
        </row>
        <row r="78">
          <cell r="A78">
            <v>584</v>
          </cell>
          <cell r="B78" t="str">
            <v>Коракалпогистон</v>
          </cell>
          <cell r="C78" t="str">
            <v>Нукус</v>
          </cell>
        </row>
        <row r="79">
          <cell r="A79">
            <v>599</v>
          </cell>
          <cell r="B79" t="str">
            <v>Коракалпогистон</v>
          </cell>
          <cell r="C79" t="str">
            <v>Турткул</v>
          </cell>
        </row>
        <row r="80">
          <cell r="A80">
            <v>620</v>
          </cell>
          <cell r="B80" t="str">
            <v>Коракалпогистон</v>
          </cell>
          <cell r="C80" t="str">
            <v>Мангит</v>
          </cell>
        </row>
        <row r="81">
          <cell r="A81">
            <v>1058</v>
          </cell>
          <cell r="B81" t="str">
            <v>Кашкадарё</v>
          </cell>
          <cell r="C81" t="str">
            <v>Яккабог</v>
          </cell>
        </row>
        <row r="82">
          <cell r="A82">
            <v>1055</v>
          </cell>
          <cell r="B82" t="str">
            <v>Коракалпогистон</v>
          </cell>
          <cell r="C82" t="str">
            <v>Элликкалъа</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Уюшмага 2-Ф"/>
      <sheetName val="уюшмага10,09 холатига"/>
      <sheetName val="Жами свод"/>
      <sheetName val="Уюшмага Форма-2"/>
      <sheetName val="Уюшмага Ж10,09"/>
      <sheetName val="Массив"/>
      <sheetName val="Лист3"/>
      <sheetName val="Зан-ть(р-ны)"/>
      <sheetName val="База"/>
      <sheetName val="Нарх"/>
      <sheetName val="Пункт"/>
      <sheetName val="Гай пахта"/>
      <sheetName val="Пахта-галла-тижорат"/>
      <sheetName val="Фориш 2003"/>
      <sheetName val="Уюшмага_2-Ф1"/>
      <sheetName val="уюшмага10,09_холатига1"/>
      <sheetName val="Жами_свод1"/>
      <sheetName val="Уюшмага_Форма-21"/>
      <sheetName val="Уюшмага_Ж10,091"/>
      <sheetName val="Уюшмага_2-Ф"/>
      <sheetName val="уюшмага10,09_холатига"/>
      <sheetName val="Жами_свод"/>
      <sheetName val="Уюшмага_Форма-2"/>
      <sheetName val="Уюшмага_Ж10,09"/>
      <sheetName val="Results"/>
      <sheetName val="Уюшмага_2-Ф2"/>
      <sheetName val="уюшмага10,09_холатига2"/>
      <sheetName val="Жами_свод2"/>
      <sheetName val="Уюшмага_Форма-22"/>
      <sheetName val="Уюшмага_Ж10,092"/>
      <sheetName val="коэф роста"/>
      <sheetName val="ФО"/>
      <sheetName val="Гай_пахта"/>
      <sheetName val="Фориш_2003"/>
      <sheetName val="Лист2"/>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Массив"/>
      <sheetName val="уюшмага10,09 холатига"/>
      <sheetName val="Нарх"/>
      <sheetName val="Пункт"/>
      <sheetName val="№2б"/>
      <sheetName val="ЭЛ"/>
      <sheetName val="RA_235"/>
      <sheetName val="фориш_свод"/>
      <sheetName val="Фориш_2003"/>
      <sheetName val="Жиззах_янги_раз"/>
      <sheetName val="уюшмага10,09_холатига"/>
      <sheetName val="ХЮС"/>
      <sheetName val="Гай пахта"/>
      <sheetName val="사양조정"/>
      <sheetName val="Лист4"/>
      <sheetName val="Зан-ть(р-ны)"/>
      <sheetName val="Макрос1"/>
      <sheetName val="ном"/>
      <sheetName val="Асосий майдон-уруглик"/>
      <sheetName val="Параметр (ФОРМУДА)"/>
      <sheetName val="Лист1 (2)"/>
      <sheetName val="Прогноз"/>
      <sheetName val="Results"/>
      <sheetName val=" ОблУНО"/>
      <sheetName val=" ОблУНО (1)"/>
      <sheetName val="Спорт"/>
      <sheetName val="ПТО "/>
      <sheetName val="Урганч Муз"/>
      <sheetName val="ОблИУУ"/>
      <sheetName val="фориш_свод1"/>
      <sheetName val="Фориш_20031"/>
      <sheetName val="Жиззах_янги_раз1"/>
      <sheetName val="уюшмага10,09_холатига1"/>
      <sheetName val="Гай_пахта"/>
      <sheetName val="Параметр_(ФОРМУДА)"/>
      <sheetName val="Асосий_майдон-уруглик"/>
      <sheetName val="Лист1_(2)"/>
      <sheetName val="туман"/>
      <sheetName val="бер"/>
      <sheetName val="База"/>
      <sheetName val="Уругликка"/>
      <sheetName val="банк табл"/>
      <sheetName val="Лист2"/>
      <sheetName val="Ресстр2"/>
      <sheetName val="реестр3"/>
      <sheetName val="Реестр1"/>
      <sheetName val="Т19"/>
      <sheetName val="режа"/>
      <sheetName val="Дефектная ведомость"/>
      <sheetName val="Уюшмага 2-Ф"/>
      <sheetName val="Жами свод"/>
      <sheetName val="Уюшмага Форма-2"/>
      <sheetName val="Уюшмага Ж10,09"/>
      <sheetName val="К.смета"/>
      <sheetName val="фориш_свод2"/>
      <sheetName val="Фориш_20032"/>
      <sheetName val="Жиззах_янги_раз2"/>
      <sheetName val="уюшмага10,09_холатига2"/>
      <sheetName val="Гай_пахта1"/>
      <sheetName val="Параметр_(ФОРМУДА)1"/>
      <sheetName val="Асосий_майдон-уруглик1"/>
      <sheetName val="Лист1_(2)1"/>
      <sheetName val="_ОблУНО"/>
      <sheetName val="_ОблУНО_(1)"/>
      <sheetName val="ПТО_"/>
      <sheetName val="Урганч_Муз"/>
      <sheetName val="банк_табл"/>
      <sheetName val="ер ресурс"/>
      <sheetName val="Жад 30"/>
      <sheetName val="11 жадвал"/>
      <sheetName val="10 жадвал"/>
      <sheetName val="фориш_свод3"/>
      <sheetName val="Фориш_20033"/>
      <sheetName val="Жиззах_янги_раз3"/>
      <sheetName val="уюшмага10,09_холатига3"/>
      <sheetName val="Гай_пахта2"/>
      <sheetName val="Параметр_(ФОРМУДА)2"/>
      <sheetName val="Асосий_майдон-уруглик2"/>
      <sheetName val="Лист1_(2)2"/>
      <sheetName val="_ОблУНО1"/>
      <sheetName val="_ОблУНО_(1)1"/>
      <sheetName val="ПТО_1"/>
      <sheetName val="Урганч_Муз1"/>
      <sheetName val="банк_табл1"/>
      <sheetName val="Уюшмага_2-Ф"/>
      <sheetName val="Жами_свод"/>
      <sheetName val="Уюшмага_Форма-2"/>
      <sheetName val="Уюшмага_Ж10,09"/>
      <sheetName val="Дефектная_ведомость"/>
      <sheetName val="Жад_30"/>
      <sheetName val="ер_ресурс"/>
      <sheetName val="s"/>
      <sheetName val="63- протокол (4)"/>
      <sheetName val="Пр1э"/>
      <sheetName val="год_утч"/>
      <sheetName val="63-_протокол_(4)"/>
      <sheetName val="К_смета"/>
      <sheetName val="фориш_свод5"/>
      <sheetName val="Фориш_20035"/>
      <sheetName val="Жиззах_янги_раз5"/>
      <sheetName val="уюшмага10,09_холатига5"/>
      <sheetName val="Гай_пахта4"/>
      <sheetName val="Параметр_(ФОРМУДА)4"/>
      <sheetName val="Асосий_майдон-уруглик4"/>
      <sheetName val="Лист1_(2)4"/>
      <sheetName val="_ОблУНО3"/>
      <sheetName val="_ОблУНО_(1)3"/>
      <sheetName val="ПТО_3"/>
      <sheetName val="Урганч_Муз3"/>
      <sheetName val="банк_табл3"/>
      <sheetName val="Уюшмага_2-Ф2"/>
      <sheetName val="Жами_свод2"/>
      <sheetName val="Уюшмага_Форма-22"/>
      <sheetName val="Уюшмага_Ж10,092"/>
      <sheetName val="Дефектная_ведомость2"/>
      <sheetName val="Жад_302"/>
      <sheetName val="63-_протокол_(4)2"/>
      <sheetName val="ер_ресурс2"/>
      <sheetName val="К_смета2"/>
      <sheetName val="фориш_свод4"/>
      <sheetName val="Фориш_20034"/>
      <sheetName val="Жиззах_янги_раз4"/>
      <sheetName val="уюшмага10,09_холатига4"/>
      <sheetName val="Гай_пахта3"/>
      <sheetName val="Параметр_(ФОРМУДА)3"/>
      <sheetName val="Асосий_майдон-уруглик3"/>
      <sheetName val="Лист1_(2)3"/>
      <sheetName val="_ОблУНО2"/>
      <sheetName val="_ОблУНО_(1)2"/>
      <sheetName val="ПТО_2"/>
      <sheetName val="Урганч_Муз2"/>
      <sheetName val="банк_табл2"/>
      <sheetName val="Уюшмага_2-Ф1"/>
      <sheetName val="Жами_свод1"/>
      <sheetName val="Уюшмага_Форма-21"/>
      <sheetName val="Уюшмага_Ж10,091"/>
      <sheetName val="Дефектная_ведомость1"/>
      <sheetName val="Жад_301"/>
      <sheetName val="63-_протокол_(4)1"/>
      <sheetName val="ер_ресурс1"/>
      <sheetName val="К_смета1"/>
      <sheetName val="11_жадвал"/>
      <sheetName val="10_жадвал"/>
      <sheetName val="экс хар"/>
      <sheetName val="c"/>
      <sheetName val="KAT2344"/>
      <sheetName val="фориш_свод6"/>
      <sheetName val="Фориш_20036"/>
      <sheetName val="Жиззах_янги_раз6"/>
      <sheetName val="уюшмага10,09_холатига6"/>
      <sheetName val="Гай_пахта5"/>
      <sheetName val="Параметр_(ФОРМУДА)5"/>
      <sheetName val="Асосий_майдон-уруглик5"/>
      <sheetName val="Лист1_(2)5"/>
      <sheetName val="_ОблУНО4"/>
      <sheetName val="_ОблУНО_(1)4"/>
      <sheetName val="ПТО_4"/>
      <sheetName val="Урганч_Муз4"/>
      <sheetName val="банк_табл4"/>
      <sheetName val="Дефектная_ведомость3"/>
      <sheetName val="Уюшмага_2-Ф3"/>
      <sheetName val="Жами_свод3"/>
      <sheetName val="Уюшмага_Форма-23"/>
      <sheetName val="Уюшмага_Ж10,093"/>
      <sheetName val="Жад_303"/>
      <sheetName val="63-_протокол_(4)3"/>
      <sheetName val="ер_ресурс3"/>
      <sheetName val="К_смета3"/>
      <sheetName val="11_жадвал1"/>
      <sheetName val="10_жадвал1"/>
      <sheetName val="данные"/>
      <sheetName val="сталь по годам"/>
      <sheetName val="транспортировка"/>
      <sheetName val="экс_хар"/>
      <sheetName val="фориш_свод9"/>
      <sheetName val="Фориш_20039"/>
      <sheetName val="Жиззах_янги_раз9"/>
      <sheetName val="уюшмага10,09_холатига9"/>
      <sheetName val="Гай_пахта8"/>
      <sheetName val="Параметр_(ФОРМУДА)8"/>
      <sheetName val="Асосий_майдон-уруглик8"/>
      <sheetName val="Лист1_(2)8"/>
      <sheetName val="_ОблУНО7"/>
      <sheetName val="_ОблУНО_(1)7"/>
      <sheetName val="ПТО_7"/>
      <sheetName val="Урганч_Муз7"/>
      <sheetName val="банк_табл7"/>
      <sheetName val="Дефектная_ведомость6"/>
      <sheetName val="Уюшмага_2-Ф6"/>
      <sheetName val="Жами_свод6"/>
      <sheetName val="Уюшмага_Форма-26"/>
      <sheetName val="Уюшмага_Ж10,096"/>
      <sheetName val="К_смета6"/>
      <sheetName val="Жад_306"/>
      <sheetName val="ер_ресурс6"/>
      <sheetName val="11_жадвал3"/>
      <sheetName val="10_жадвал3"/>
      <sheetName val="63-_протокол_(4)6"/>
      <sheetName val="фориш_свод8"/>
      <sheetName val="Фориш_20038"/>
      <sheetName val="Жиззах_янги_раз8"/>
      <sheetName val="уюшмага10,09_холатига8"/>
      <sheetName val="Гай_пахта7"/>
      <sheetName val="Параметр_(ФОРМУДА)7"/>
      <sheetName val="Асосий_майдон-уруглик7"/>
      <sheetName val="Лист1_(2)7"/>
      <sheetName val="_ОблУНО6"/>
      <sheetName val="_ОблУНО_(1)6"/>
      <sheetName val="ПТО_6"/>
      <sheetName val="Урганч_Муз6"/>
      <sheetName val="банк_табл6"/>
      <sheetName val="Дефектная_ведомость5"/>
      <sheetName val="Уюшмага_2-Ф5"/>
      <sheetName val="Жами_свод5"/>
      <sheetName val="Уюшмага_Форма-25"/>
      <sheetName val="Уюшмага_Ж10,095"/>
      <sheetName val="ер_ресурс5"/>
      <sheetName val="Жад_305"/>
      <sheetName val="К_смета5"/>
      <sheetName val="11_жадвал2"/>
      <sheetName val="10_жадвал2"/>
      <sheetName val="63-_протокол_(4)5"/>
      <sheetName val="экс_хар1"/>
      <sheetName val="сталь_по_годам"/>
      <sheetName val="фориш_свод7"/>
      <sheetName val="Фориш_20037"/>
      <sheetName val="Жиззах_янги_раз7"/>
      <sheetName val="уюшмага10,09_холатига7"/>
      <sheetName val="Гай_пахта6"/>
      <sheetName val="Параметр_(ФОРМУДА)6"/>
      <sheetName val="Асосий_майдон-уруглик6"/>
      <sheetName val="Лист1_(2)6"/>
      <sheetName val="_ОблУНО5"/>
      <sheetName val="_ОблУНО_(1)5"/>
      <sheetName val="ПТО_5"/>
      <sheetName val="Урганч_Муз5"/>
      <sheetName val="банк_табл5"/>
      <sheetName val="Дефектная_ведомость4"/>
      <sheetName val="Уюшмага_2-Ф4"/>
      <sheetName val="Жами_свод4"/>
      <sheetName val="Уюшмага_Форма-24"/>
      <sheetName val="Уюшмага_Ж10,094"/>
      <sheetName val="К_смета4"/>
      <sheetName val="Жад_304"/>
      <sheetName val="ер_ресурс4"/>
      <sheetName val="63-_протокол_(4)4"/>
      <sheetName val="фориш_свод10"/>
      <sheetName val="Фориш_200310"/>
      <sheetName val="Жиззах_янги_раз10"/>
      <sheetName val="уюшмага10,09_холатига10"/>
      <sheetName val="Гай_пахта9"/>
      <sheetName val="Параметр_(ФОРМУДА)9"/>
      <sheetName val="Асосий_майдон-уруглик9"/>
      <sheetName val="Лист1_(2)9"/>
      <sheetName val="_ОблУНО8"/>
      <sheetName val="_ОблУНО_(1)8"/>
      <sheetName val="ПТО_8"/>
      <sheetName val="Урганч_Муз8"/>
      <sheetName val="банк_табл8"/>
      <sheetName val="Дефектная_ведомость7"/>
      <sheetName val="Уюшмага_2-Ф7"/>
      <sheetName val="Жами_свод7"/>
      <sheetName val="Уюшмага_Форма-27"/>
      <sheetName val="Уюшмага_Ж10,097"/>
      <sheetName val="К_смета7"/>
      <sheetName val="Жад_307"/>
      <sheetName val="ер_ресурс7"/>
      <sheetName val="11_жадвал4"/>
      <sheetName val="10_жадвал4"/>
      <sheetName val="63-_протокол_(4)7"/>
      <sheetName val="фориш_свод11"/>
      <sheetName val="Фориш_200311"/>
      <sheetName val="Жиззах_янги_раз11"/>
      <sheetName val="уюшмага10,09_холатига11"/>
      <sheetName val="Гай_пахта10"/>
      <sheetName val="Параметр_(ФОРМУДА)10"/>
      <sheetName val="Асосий_майдон-уруглик10"/>
      <sheetName val="Лист1_(2)10"/>
      <sheetName val="_ОблУНО9"/>
      <sheetName val="_ОблУНО_(1)9"/>
      <sheetName val="ПТО_9"/>
      <sheetName val="Урганч_Муз9"/>
      <sheetName val="банк_табл9"/>
      <sheetName val="Дефектная_ведомость8"/>
      <sheetName val="Уюшмага_2-Ф8"/>
      <sheetName val="Жами_свод8"/>
      <sheetName val="Уюшмага_Форма-28"/>
      <sheetName val="Уюшмага_Ж10,098"/>
      <sheetName val="К_смета8"/>
      <sheetName val="Жад_308"/>
      <sheetName val="ер_ресурс8"/>
      <sheetName val="11_жадвал5"/>
      <sheetName val="10_жадвал5"/>
      <sheetName val="63-_протокол_(4)8"/>
      <sheetName val="фориш_свод12"/>
      <sheetName val="Фориш_200312"/>
      <sheetName val="Жиззах_янги_раз12"/>
      <sheetName val="уюшмага10,09_холатига12"/>
      <sheetName val="Гай_пахта11"/>
      <sheetName val="Параметр_(ФОРМУДА)11"/>
      <sheetName val="Асосий_майдон-уруглик11"/>
      <sheetName val="Лист1_(2)11"/>
      <sheetName val="_ОблУНО10"/>
      <sheetName val="_ОблУНО_(1)10"/>
      <sheetName val="ПТО_10"/>
      <sheetName val="Урганч_Муз10"/>
      <sheetName val="банк_табл10"/>
      <sheetName val="Дефектная_ведомость9"/>
      <sheetName val="Уюшмага_2-Ф9"/>
      <sheetName val="Жами_свод9"/>
      <sheetName val="Уюшмага_Форма-29"/>
      <sheetName val="Уюшмага_Ж10,099"/>
      <sheetName val="К_смета9"/>
      <sheetName val="Жад_309"/>
      <sheetName val="ер_ресурс9"/>
      <sheetName val="11_жадвал6"/>
      <sheetName val="10_жадвал6"/>
      <sheetName val="63-_протокол_(4)9"/>
      <sheetName val="фориш_свод13"/>
      <sheetName val="Фориш_200313"/>
      <sheetName val="Жиззах_янги_раз13"/>
      <sheetName val="уюшмага10,09_холатига13"/>
      <sheetName val="Гай_пахта12"/>
      <sheetName val="Параметр_(ФОРМУДА)12"/>
      <sheetName val="Асосий_майдон-уруглик12"/>
      <sheetName val="Лист1_(2)12"/>
      <sheetName val="_ОблУНО11"/>
      <sheetName val="_ОблУНО_(1)11"/>
      <sheetName val="ПТО_11"/>
      <sheetName val="Урганч_Муз11"/>
      <sheetName val="банк_табл11"/>
      <sheetName val="Дефектная_ведомость10"/>
      <sheetName val="Уюшмага_2-Ф10"/>
      <sheetName val="Жами_свод10"/>
      <sheetName val="Уюшмага_Форма-210"/>
      <sheetName val="Уюшмага_Ж10,0910"/>
      <sheetName val="Жад_3010"/>
      <sheetName val="К_смета10"/>
      <sheetName val="фориш_свод14"/>
      <sheetName val="Фориш_200314"/>
      <sheetName val="Жиззах_янги_раз14"/>
      <sheetName val="уюшмага10,09_холатига14"/>
      <sheetName val="Гай_пахта13"/>
      <sheetName val="Параметр_(ФОРМУДА)13"/>
      <sheetName val="Асосий_майдон-уруглик13"/>
      <sheetName val="Лист1_(2)13"/>
      <sheetName val="_ОблУНО12"/>
      <sheetName val="_ОблУНО_(1)12"/>
      <sheetName val="ПТО_12"/>
      <sheetName val="Урганч_Муз12"/>
      <sheetName val="банк_табл12"/>
      <sheetName val="Дефектная_ведомость11"/>
      <sheetName val="Уюшмага_2-Ф11"/>
      <sheetName val="Жами_свод11"/>
      <sheetName val="Уюшмага_Форма-211"/>
      <sheetName val="Уюшмага_Ж10,0911"/>
      <sheetName val="Жад_3011"/>
      <sheetName val="К_смета11"/>
      <sheetName val="фориш_свод15"/>
      <sheetName val="Фориш_200315"/>
      <sheetName val="Жиззах_янги_раз15"/>
      <sheetName val="уюшмага10,09_холатига15"/>
      <sheetName val="Гай_пахта14"/>
      <sheetName val="Параметр_(ФОРМУДА)14"/>
      <sheetName val="Асосий_майдон-уруглик14"/>
      <sheetName val="Лист1_(2)14"/>
      <sheetName val="_ОблУНО13"/>
      <sheetName val="_ОблУНО_(1)13"/>
      <sheetName val="ПТО_13"/>
      <sheetName val="Урганч_Муз13"/>
      <sheetName val="банк_табл13"/>
      <sheetName val="Дефектная_ведомость12"/>
      <sheetName val="Уюшмага_2-Ф12"/>
      <sheetName val="Жами_свод12"/>
      <sheetName val="Уюшмага_Форма-212"/>
      <sheetName val="Уюшмага_Ж10,0912"/>
      <sheetName val="Жад_3012"/>
      <sheetName val="К_смета12"/>
      <sheetName val="ер_ресурс10"/>
      <sheetName val="63-_протокол_(4)10"/>
      <sheetName val="11_жадвал7"/>
      <sheetName val="10_жадвал7"/>
      <sheetName val="экс_хар2"/>
      <sheetName val="сталь_по_годам1"/>
      <sheetName val="фориш_свод16"/>
      <sheetName val="Фориш_200316"/>
      <sheetName val="Жиззах_янги_раз16"/>
      <sheetName val="уюшмага10,09_холатига16"/>
      <sheetName val="Гай_пахта15"/>
      <sheetName val="Параметр_(ФОРМУДА)15"/>
      <sheetName val="Асосий_майдон-уруглик15"/>
      <sheetName val="Лист1_(2)15"/>
      <sheetName val="_ОблУНО14"/>
      <sheetName val="_ОблУНО_(1)14"/>
      <sheetName val="ПТО_14"/>
      <sheetName val="Урганч_Муз14"/>
      <sheetName val="банк_табл14"/>
      <sheetName val="Дефектная_ведомость13"/>
      <sheetName val="Уюшмага_2-Ф13"/>
      <sheetName val="Жами_свод13"/>
      <sheetName val="Уюшмага_Форма-213"/>
      <sheetName val="Уюшмага_Ж10,0913"/>
      <sheetName val="К_смета13"/>
      <sheetName val="Жад_3013"/>
      <sheetName val="ер_ресурс11"/>
      <sheetName val="11_жадвал8"/>
      <sheetName val="10_жадвал8"/>
      <sheetName val="63-_протокол_(4)11"/>
      <sheetName val="экс_хар3"/>
      <sheetName val="сталь_по_годам2"/>
      <sheetName val="МФО руйхат"/>
      <sheetName val="фориш_свод17"/>
      <sheetName val="Фориш_200317"/>
      <sheetName val="Жиззах_янги_раз17"/>
      <sheetName val="уюшмага10,09_холатига17"/>
      <sheetName val="Гай_пахта16"/>
      <sheetName val="Параметр_(ФОРМУДА)16"/>
      <sheetName val="Асосий_майдон-уруглик16"/>
      <sheetName val="Лист1_(2)16"/>
      <sheetName val="_ОблУНО15"/>
      <sheetName val="_ОблУНО_(1)15"/>
      <sheetName val="ПТО_15"/>
      <sheetName val="Урганч_Муз15"/>
      <sheetName val="банк_табл15"/>
      <sheetName val="Дефектная_ведомость14"/>
      <sheetName val="Уюшмага_2-Ф14"/>
      <sheetName val="Жами_свод14"/>
      <sheetName val="Уюшмага_Форма-214"/>
      <sheetName val="Уюшмага_Ж10,0914"/>
      <sheetName val="К_смета14"/>
      <sheetName val="Жад_3014"/>
      <sheetName val="ер_ресурс12"/>
      <sheetName val="11_жадвал9"/>
      <sheetName val="10_жадвал9"/>
      <sheetName val="63-_протокол_(4)12"/>
      <sheetName val="экс_хар4"/>
      <sheetName val="сталь_по_годам3"/>
      <sheetName val="фориш_свод18"/>
      <sheetName val="Фориш_200318"/>
      <sheetName val="Жиззах_янги_раз18"/>
      <sheetName val="уюшмага10,09_холатига18"/>
      <sheetName val="Гай_пахта17"/>
      <sheetName val="Параметр_(ФОРМУДА)17"/>
      <sheetName val="Асосий_майдон-уруглик17"/>
      <sheetName val="Лист1_(2)17"/>
      <sheetName val="_ОблУНО16"/>
      <sheetName val="_ОблУНО_(1)16"/>
      <sheetName val="ПТО_16"/>
      <sheetName val="Урганч_Муз16"/>
      <sheetName val="банк_табл16"/>
      <sheetName val="Дефектная_ведомость15"/>
      <sheetName val="Уюшмага_2-Ф15"/>
      <sheetName val="Жами_свод15"/>
      <sheetName val="Уюшмага_Форма-215"/>
      <sheetName val="Уюшмага_Ж10,0915"/>
      <sheetName val="К_смета15"/>
      <sheetName val="Жад_3015"/>
      <sheetName val="ер_ресурс13"/>
      <sheetName val="11_жадвал10"/>
      <sheetName val="10_жадвал10"/>
      <sheetName val="63-_протокол_(4)13"/>
      <sheetName val="экс_хар5"/>
      <sheetName val="сталь_по_годам4"/>
      <sheetName val="суд"/>
      <sheetName val="#ССЫЛКА"/>
      <sheetName val="Нокон хол"/>
      <sheetName val="ВВОД"/>
      <sheetName val="Бал"/>
      <sheetName val="фориш_свод19"/>
      <sheetName val="Фориш_200319"/>
      <sheetName val="Жиззах_янги_раз19"/>
      <sheetName val="уюшмага10,09_холатига19"/>
      <sheetName val="Гай_пахта18"/>
      <sheetName val="Параметр_(ФОРМУДА)18"/>
      <sheetName val="Асосий_майдон-уруглик18"/>
      <sheetName val="Лист1_(2)18"/>
      <sheetName val="Store"/>
      <sheetName val="Тохирбек 2003-1"/>
      <sheetName val="п2"/>
      <sheetName val="анализ.чувст"/>
      <sheetName val="_ОблУНО17"/>
      <sheetName val="_ОблУНО_(1)17"/>
      <sheetName val="ПТО_17"/>
      <sheetName val="Урганч_Муз17"/>
      <sheetName val="банк_табл17"/>
      <sheetName val="Дефектная_ведомость16"/>
      <sheetName val="Уюшмага_2-Ф16"/>
      <sheetName val="Жами_свод16"/>
      <sheetName val="Уюшмага_Форма-216"/>
      <sheetName val="Уюшмага_Ж10,0916"/>
      <sheetName val="К_смета16"/>
      <sheetName val="ер_ресурс14"/>
      <sheetName val="Жад_3016"/>
      <sheetName val="11_жадвал11"/>
      <sheetName val="10_жадвал11"/>
      <sheetName val="63-_протокол_(4)14"/>
      <sheetName val="экс_хар6"/>
      <sheetName val="сталь_по_годам5"/>
      <sheetName val="МФО_руйхат"/>
      <sheetName val="Исходные1"/>
      <sheetName val="2 доход-вариант с формулой"/>
      <sheetName val="фориш_свод20"/>
      <sheetName val="Фориш_200320"/>
      <sheetName val="Жиззах_янги_раз20"/>
      <sheetName val="уюшмага10,09_холатига20"/>
      <sheetName val="Гай_пахта19"/>
      <sheetName val="Параметр_(ФОРМУДА)19"/>
      <sheetName val="Асосий_майдон-уруглик19"/>
      <sheetName val="Лист1_(2)19"/>
      <sheetName val="Тохирбек_2003-1"/>
      <sheetName val="анализ_чувст"/>
      <sheetName val="Нокон_хол"/>
      <sheetName val="ДСБ СВОД"/>
      <sheetName val="ТУМАН СВОД"/>
      <sheetName val="Свод солиштирма"/>
      <sheetName val="номма-ном ишлашга"/>
      <sheetName val="Маълумотнома свод"/>
      <sheetName val="Номма-ном (нотижорат)"/>
      <sheetName val="Фориш_20031〲"/>
      <sheetName val="инф"/>
      <sheetName val="март"/>
      <sheetName val="Фориш_20031Ȳ"/>
      <sheetName val="Рабочая таблица"/>
      <sheetName val="структура"/>
      <sheetName val="G1"/>
      <sheetName val="ИСХД"/>
      <sheetName val="январбюджет"/>
      <sheetName val="Тохирбек%202003-1"/>
      <sheetName val="Лист5"/>
      <sheetName val="Счет-Фактура"/>
      <sheetName val="свод"/>
      <sheetName val="ходим"/>
      <sheetName val="НОММА-НОМ"/>
      <sheetName val="Prog. rost tarifov"/>
      <sheetName val="Курс"/>
      <sheetName val="Топливо-энергия"/>
      <sheetName val="f007502_18X"/>
      <sheetName val="Finplan"/>
      <sheetName val="Pr cost"/>
    </sheetNames>
    <sheetDataSet>
      <sheetData sheetId="0">
        <row r="4">
          <cell r="O4">
            <v>67.099999999999994</v>
          </cell>
        </row>
      </sheetData>
      <sheetData sheetId="1">
        <row r="4">
          <cell r="O4">
            <v>67.099999999999994</v>
          </cell>
        </row>
      </sheetData>
      <sheetData sheetId="2">
        <row r="4">
          <cell r="O4">
            <v>67.099999999999994</v>
          </cell>
        </row>
      </sheetData>
      <sheetData sheetId="3">
        <row r="4">
          <cell r="O4">
            <v>67.099999999999994</v>
          </cell>
        </row>
      </sheetData>
      <sheetData sheetId="4" refreshError="1">
        <row r="4">
          <cell r="O4">
            <v>67.099999999999994</v>
          </cell>
        </row>
      </sheetData>
      <sheetData sheetId="5">
        <row r="4">
          <cell r="O4">
            <v>67.099999999999994</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4">
          <cell r="O4">
            <v>67.099999999999994</v>
          </cell>
        </row>
      </sheetData>
      <sheetData sheetId="48">
        <row r="4">
          <cell r="O4">
            <v>67.099999999999994</v>
          </cell>
        </row>
      </sheetData>
      <sheetData sheetId="49">
        <row r="4">
          <cell r="O4">
            <v>67.099999999999994</v>
          </cell>
        </row>
      </sheetData>
      <sheetData sheetId="50">
        <row r="4">
          <cell r="O4">
            <v>67.099999999999994</v>
          </cell>
        </row>
      </sheetData>
      <sheetData sheetId="51">
        <row r="4">
          <cell r="O4">
            <v>67.099999999999994</v>
          </cell>
        </row>
      </sheetData>
      <sheetData sheetId="52">
        <row r="4">
          <cell r="O4">
            <v>67.099999999999994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4">
          <cell r="O4">
            <v>67.099999999999994</v>
          </cell>
        </row>
      </sheetData>
      <sheetData sheetId="62">
        <row r="4">
          <cell r="O4">
            <v>67.099999999999994</v>
          </cell>
        </row>
      </sheetData>
      <sheetData sheetId="63">
        <row r="4">
          <cell r="O4">
            <v>67.099999999999994</v>
          </cell>
        </row>
      </sheetData>
      <sheetData sheetId="64">
        <row r="4">
          <cell r="O4">
            <v>67.099999999999994</v>
          </cell>
        </row>
      </sheetData>
      <sheetData sheetId="65">
        <row r="4">
          <cell r="O4">
            <v>67.099999999999994</v>
          </cell>
        </row>
      </sheetData>
      <sheetData sheetId="66">
        <row r="4">
          <cell r="O4">
            <v>67.099999999999994</v>
          </cell>
        </row>
      </sheetData>
      <sheetData sheetId="67">
        <row r="4">
          <cell r="O4">
            <v>67.099999999999994</v>
          </cell>
        </row>
      </sheetData>
      <sheetData sheetId="68">
        <row r="4">
          <cell r="O4">
            <v>67.099999999999994</v>
          </cell>
        </row>
      </sheetData>
      <sheetData sheetId="69">
        <row r="4">
          <cell r="O4">
            <v>67.099999999999994</v>
          </cell>
        </row>
      </sheetData>
      <sheetData sheetId="70">
        <row r="4">
          <cell r="O4">
            <v>67.099999999999994</v>
          </cell>
        </row>
      </sheetData>
      <sheetData sheetId="71">
        <row r="4">
          <cell r="O4">
            <v>67.099999999999994</v>
          </cell>
        </row>
      </sheetData>
      <sheetData sheetId="72">
        <row r="4">
          <cell r="O4">
            <v>67.099999999999994</v>
          </cell>
        </row>
      </sheetData>
      <sheetData sheetId="73">
        <row r="4">
          <cell r="O4">
            <v>67.099999999999994</v>
          </cell>
        </row>
      </sheetData>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4">
          <cell r="O4">
            <v>67.099999999999994</v>
          </cell>
        </row>
      </sheetData>
      <sheetData sheetId="105">
        <row r="4">
          <cell r="O4">
            <v>67.099999999999994</v>
          </cell>
        </row>
      </sheetData>
      <sheetData sheetId="106">
        <row r="4">
          <cell r="O4">
            <v>67.099999999999994</v>
          </cell>
        </row>
      </sheetData>
      <sheetData sheetId="107">
        <row r="4">
          <cell r="O4">
            <v>67.099999999999994</v>
          </cell>
        </row>
      </sheetData>
      <sheetData sheetId="108">
        <row r="4">
          <cell r="O4">
            <v>67.099999999999994</v>
          </cell>
        </row>
      </sheetData>
      <sheetData sheetId="109">
        <row r="4">
          <cell r="O4">
            <v>67.099999999999994</v>
          </cell>
        </row>
      </sheetData>
      <sheetData sheetId="110">
        <row r="4">
          <cell r="O4">
            <v>67.099999999999994</v>
          </cell>
        </row>
      </sheetData>
      <sheetData sheetId="111">
        <row r="4">
          <cell r="O4">
            <v>67.099999999999994</v>
          </cell>
        </row>
      </sheetData>
      <sheetData sheetId="112">
        <row r="4">
          <cell r="O4">
            <v>67.099999999999994</v>
          </cell>
        </row>
      </sheetData>
      <sheetData sheetId="113">
        <row r="4">
          <cell r="O4">
            <v>67.099999999999994</v>
          </cell>
        </row>
      </sheetData>
      <sheetData sheetId="114">
        <row r="4">
          <cell r="O4">
            <v>67.099999999999994</v>
          </cell>
        </row>
      </sheetData>
      <sheetData sheetId="115">
        <row r="4">
          <cell r="O4">
            <v>67.099999999999994</v>
          </cell>
        </row>
      </sheetData>
      <sheetData sheetId="116">
        <row r="4">
          <cell r="O4">
            <v>67.099999999999994</v>
          </cell>
        </row>
      </sheetData>
      <sheetData sheetId="117">
        <row r="4">
          <cell r="O4">
            <v>67.099999999999994</v>
          </cell>
        </row>
      </sheetData>
      <sheetData sheetId="118">
        <row r="4">
          <cell r="O4">
            <v>67.099999999999994</v>
          </cell>
        </row>
      </sheetData>
      <sheetData sheetId="119">
        <row r="4">
          <cell r="O4">
            <v>67.099999999999994</v>
          </cell>
        </row>
      </sheetData>
      <sheetData sheetId="120">
        <row r="4">
          <cell r="O4">
            <v>67.099999999999994</v>
          </cell>
        </row>
      </sheetData>
      <sheetData sheetId="121">
        <row r="4">
          <cell r="O4">
            <v>67.099999999999994</v>
          </cell>
        </row>
      </sheetData>
      <sheetData sheetId="122">
        <row r="4">
          <cell r="O4">
            <v>67.099999999999994</v>
          </cell>
        </row>
      </sheetData>
      <sheetData sheetId="123">
        <row r="4">
          <cell r="O4">
            <v>67.099999999999994</v>
          </cell>
        </row>
      </sheetData>
      <sheetData sheetId="124">
        <row r="4">
          <cell r="O4">
            <v>67.099999999999994</v>
          </cell>
        </row>
      </sheetData>
      <sheetData sheetId="125">
        <row r="4">
          <cell r="O4">
            <v>67.099999999999994</v>
          </cell>
        </row>
      </sheetData>
      <sheetData sheetId="126">
        <row r="4">
          <cell r="O4">
            <v>67.099999999999994</v>
          </cell>
        </row>
      </sheetData>
      <sheetData sheetId="127">
        <row r="4">
          <cell r="O4">
            <v>67.099999999999994</v>
          </cell>
        </row>
      </sheetData>
      <sheetData sheetId="128">
        <row r="4">
          <cell r="O4">
            <v>67.099999999999994</v>
          </cell>
        </row>
      </sheetData>
      <sheetData sheetId="129">
        <row r="4">
          <cell r="O4">
            <v>67.099999999999994</v>
          </cell>
        </row>
      </sheetData>
      <sheetData sheetId="130">
        <row r="4">
          <cell r="O4">
            <v>67.099999999999994</v>
          </cell>
        </row>
      </sheetData>
      <sheetData sheetId="131">
        <row r="4">
          <cell r="O4">
            <v>67.099999999999994</v>
          </cell>
        </row>
      </sheetData>
      <sheetData sheetId="132">
        <row r="4">
          <cell r="O4">
            <v>67.099999999999994</v>
          </cell>
        </row>
      </sheetData>
      <sheetData sheetId="133">
        <row r="4">
          <cell r="O4">
            <v>67.099999999999994</v>
          </cell>
        </row>
      </sheetData>
      <sheetData sheetId="134">
        <row r="4">
          <cell r="O4">
            <v>67.099999999999994</v>
          </cell>
        </row>
      </sheetData>
      <sheetData sheetId="135">
        <row r="4">
          <cell r="O4">
            <v>67.099999999999994</v>
          </cell>
        </row>
      </sheetData>
      <sheetData sheetId="136">
        <row r="4">
          <cell r="O4">
            <v>67.099999999999994</v>
          </cell>
        </row>
      </sheetData>
      <sheetData sheetId="137">
        <row r="4">
          <cell r="O4">
            <v>67.099999999999994</v>
          </cell>
        </row>
      </sheetData>
      <sheetData sheetId="138">
        <row r="4">
          <cell r="O4">
            <v>67.099999999999994</v>
          </cell>
        </row>
      </sheetData>
      <sheetData sheetId="139">
        <row r="4">
          <cell r="O4">
            <v>67.099999999999994</v>
          </cell>
        </row>
      </sheetData>
      <sheetData sheetId="140">
        <row r="4">
          <cell r="O4">
            <v>67.099999999999994</v>
          </cell>
        </row>
      </sheetData>
      <sheetData sheetId="141">
        <row r="4">
          <cell r="O4">
            <v>67.099999999999994</v>
          </cell>
        </row>
      </sheetData>
      <sheetData sheetId="142">
        <row r="4">
          <cell r="O4">
            <v>67.099999999999994</v>
          </cell>
        </row>
      </sheetData>
      <sheetData sheetId="143">
        <row r="4">
          <cell r="O4">
            <v>67.099999999999994</v>
          </cell>
        </row>
      </sheetData>
      <sheetData sheetId="144">
        <row r="4">
          <cell r="O4">
            <v>67.099999999999994</v>
          </cell>
        </row>
      </sheetData>
      <sheetData sheetId="145">
        <row r="4">
          <cell r="O4">
            <v>67.099999999999994</v>
          </cell>
        </row>
      </sheetData>
      <sheetData sheetId="146">
        <row r="4">
          <cell r="O4">
            <v>67.099999999999994</v>
          </cell>
        </row>
      </sheetData>
      <sheetData sheetId="147">
        <row r="4">
          <cell r="O4">
            <v>67.099999999999994</v>
          </cell>
        </row>
      </sheetData>
      <sheetData sheetId="148" refreshError="1"/>
      <sheetData sheetId="149" refreshError="1"/>
      <sheetData sheetId="150" refreshError="1"/>
      <sheetData sheetId="151">
        <row r="4">
          <cell r="O4">
            <v>67.099999999999994</v>
          </cell>
        </row>
      </sheetData>
      <sheetData sheetId="152" refreshError="1"/>
      <sheetData sheetId="153">
        <row r="4">
          <cell r="O4">
            <v>67.099999999999994</v>
          </cell>
        </row>
      </sheetData>
      <sheetData sheetId="154">
        <row r="4">
          <cell r="O4">
            <v>67.099999999999994</v>
          </cell>
        </row>
      </sheetData>
      <sheetData sheetId="155">
        <row r="4">
          <cell r="O4">
            <v>67.099999999999994</v>
          </cell>
        </row>
      </sheetData>
      <sheetData sheetId="156">
        <row r="4">
          <cell r="O4">
            <v>67.099999999999994</v>
          </cell>
        </row>
      </sheetData>
      <sheetData sheetId="157">
        <row r="4">
          <cell r="O4">
            <v>67.099999999999994</v>
          </cell>
        </row>
      </sheetData>
      <sheetData sheetId="158">
        <row r="4">
          <cell r="O4">
            <v>67.099999999999994</v>
          </cell>
        </row>
      </sheetData>
      <sheetData sheetId="159">
        <row r="4">
          <cell r="O4">
            <v>67.099999999999994</v>
          </cell>
        </row>
      </sheetData>
      <sheetData sheetId="160">
        <row r="4">
          <cell r="O4">
            <v>67.099999999999994</v>
          </cell>
        </row>
      </sheetData>
      <sheetData sheetId="161">
        <row r="4">
          <cell r="O4">
            <v>67.099999999999994</v>
          </cell>
        </row>
      </sheetData>
      <sheetData sheetId="162">
        <row r="4">
          <cell r="O4">
            <v>67.099999999999994</v>
          </cell>
        </row>
      </sheetData>
      <sheetData sheetId="163">
        <row r="4">
          <cell r="O4">
            <v>67.099999999999994</v>
          </cell>
        </row>
      </sheetData>
      <sheetData sheetId="164">
        <row r="4">
          <cell r="O4">
            <v>67.099999999999994</v>
          </cell>
        </row>
      </sheetData>
      <sheetData sheetId="165">
        <row r="4">
          <cell r="O4">
            <v>67.099999999999994</v>
          </cell>
        </row>
      </sheetData>
      <sheetData sheetId="166">
        <row r="4">
          <cell r="O4">
            <v>67.099999999999994</v>
          </cell>
        </row>
      </sheetData>
      <sheetData sheetId="167">
        <row r="4">
          <cell r="O4">
            <v>67.099999999999994</v>
          </cell>
        </row>
      </sheetData>
      <sheetData sheetId="168">
        <row r="4">
          <cell r="O4">
            <v>67.099999999999994</v>
          </cell>
        </row>
      </sheetData>
      <sheetData sheetId="169">
        <row r="4">
          <cell r="O4">
            <v>67.099999999999994</v>
          </cell>
        </row>
      </sheetData>
      <sheetData sheetId="170">
        <row r="4">
          <cell r="O4">
            <v>67.099999999999994</v>
          </cell>
        </row>
      </sheetData>
      <sheetData sheetId="171">
        <row r="4">
          <cell r="O4">
            <v>67.099999999999994</v>
          </cell>
        </row>
      </sheetData>
      <sheetData sheetId="172">
        <row r="4">
          <cell r="O4">
            <v>67.099999999999994</v>
          </cell>
        </row>
      </sheetData>
      <sheetData sheetId="173">
        <row r="4">
          <cell r="O4">
            <v>67.099999999999994</v>
          </cell>
        </row>
      </sheetData>
      <sheetData sheetId="174">
        <row r="4">
          <cell r="O4">
            <v>67.099999999999994</v>
          </cell>
        </row>
      </sheetData>
      <sheetData sheetId="175" refreshError="1"/>
      <sheetData sheetId="176">
        <row r="4">
          <cell r="O4">
            <v>67.099999999999994</v>
          </cell>
        </row>
      </sheetData>
      <sheetData sheetId="177" refreshError="1"/>
      <sheetData sheetId="178" refreshError="1"/>
      <sheetData sheetId="179" refreshError="1"/>
      <sheetData sheetId="180" refreshError="1"/>
      <sheetData sheetId="181">
        <row r="4">
          <cell r="O4">
            <v>67.099999999999994</v>
          </cell>
        </row>
      </sheetData>
      <sheetData sheetId="182">
        <row r="4">
          <cell r="O4">
            <v>67.099999999999994</v>
          </cell>
        </row>
      </sheetData>
      <sheetData sheetId="183">
        <row r="4">
          <cell r="O4">
            <v>67.099999999999994</v>
          </cell>
        </row>
      </sheetData>
      <sheetData sheetId="184">
        <row r="4">
          <cell r="O4">
            <v>67.099999999999994</v>
          </cell>
        </row>
      </sheetData>
      <sheetData sheetId="185">
        <row r="4">
          <cell r="O4">
            <v>67.099999999999994</v>
          </cell>
        </row>
      </sheetData>
      <sheetData sheetId="186">
        <row r="4">
          <cell r="O4">
            <v>67.099999999999994</v>
          </cell>
        </row>
      </sheetData>
      <sheetData sheetId="187">
        <row r="4">
          <cell r="O4">
            <v>67.099999999999994</v>
          </cell>
        </row>
      </sheetData>
      <sheetData sheetId="188">
        <row r="4">
          <cell r="O4">
            <v>67.099999999999994</v>
          </cell>
        </row>
      </sheetData>
      <sheetData sheetId="189">
        <row r="4">
          <cell r="O4">
            <v>67.099999999999994</v>
          </cell>
        </row>
      </sheetData>
      <sheetData sheetId="190">
        <row r="4">
          <cell r="O4">
            <v>67.099999999999994</v>
          </cell>
        </row>
      </sheetData>
      <sheetData sheetId="191">
        <row r="4">
          <cell r="O4">
            <v>67.099999999999994</v>
          </cell>
        </row>
      </sheetData>
      <sheetData sheetId="192">
        <row r="4">
          <cell r="O4">
            <v>67.099999999999994</v>
          </cell>
        </row>
      </sheetData>
      <sheetData sheetId="193">
        <row r="4">
          <cell r="O4">
            <v>67.099999999999994</v>
          </cell>
        </row>
      </sheetData>
      <sheetData sheetId="194">
        <row r="4">
          <cell r="O4">
            <v>67.099999999999994</v>
          </cell>
        </row>
      </sheetData>
      <sheetData sheetId="195">
        <row r="4">
          <cell r="O4">
            <v>67.099999999999994</v>
          </cell>
        </row>
      </sheetData>
      <sheetData sheetId="196">
        <row r="4">
          <cell r="O4">
            <v>67.099999999999994</v>
          </cell>
        </row>
      </sheetData>
      <sheetData sheetId="197">
        <row r="4">
          <cell r="O4">
            <v>67.099999999999994</v>
          </cell>
        </row>
      </sheetData>
      <sheetData sheetId="198">
        <row r="4">
          <cell r="O4">
            <v>67.099999999999994</v>
          </cell>
        </row>
      </sheetData>
      <sheetData sheetId="199">
        <row r="4">
          <cell r="O4">
            <v>67.099999999999994</v>
          </cell>
        </row>
      </sheetData>
      <sheetData sheetId="200">
        <row r="4">
          <cell r="O4">
            <v>67.099999999999994</v>
          </cell>
        </row>
      </sheetData>
      <sheetData sheetId="201">
        <row r="4">
          <cell r="O4">
            <v>67.099999999999994</v>
          </cell>
        </row>
      </sheetData>
      <sheetData sheetId="202">
        <row r="4">
          <cell r="O4">
            <v>67.099999999999994</v>
          </cell>
        </row>
      </sheetData>
      <sheetData sheetId="203">
        <row r="4">
          <cell r="O4">
            <v>67.099999999999994</v>
          </cell>
        </row>
      </sheetData>
      <sheetData sheetId="204">
        <row r="4">
          <cell r="O4">
            <v>67.099999999999994</v>
          </cell>
        </row>
      </sheetData>
      <sheetData sheetId="205">
        <row r="4">
          <cell r="O4">
            <v>67.099999999999994</v>
          </cell>
        </row>
      </sheetData>
      <sheetData sheetId="206">
        <row r="4">
          <cell r="O4">
            <v>67.099999999999994</v>
          </cell>
        </row>
      </sheetData>
      <sheetData sheetId="207">
        <row r="4">
          <cell r="O4">
            <v>67.099999999999994</v>
          </cell>
        </row>
      </sheetData>
      <sheetData sheetId="208">
        <row r="4">
          <cell r="O4">
            <v>67.099999999999994</v>
          </cell>
        </row>
      </sheetData>
      <sheetData sheetId="209">
        <row r="4">
          <cell r="O4">
            <v>67.099999999999994</v>
          </cell>
        </row>
      </sheetData>
      <sheetData sheetId="210">
        <row r="4">
          <cell r="O4">
            <v>67.099999999999994</v>
          </cell>
        </row>
      </sheetData>
      <sheetData sheetId="211">
        <row r="4">
          <cell r="O4">
            <v>67.099999999999994</v>
          </cell>
        </row>
      </sheetData>
      <sheetData sheetId="212">
        <row r="4">
          <cell r="O4">
            <v>67.099999999999994</v>
          </cell>
        </row>
      </sheetData>
      <sheetData sheetId="213">
        <row r="4">
          <cell r="O4">
            <v>67.099999999999994</v>
          </cell>
        </row>
      </sheetData>
      <sheetData sheetId="214">
        <row r="4">
          <cell r="O4">
            <v>67.099999999999994</v>
          </cell>
        </row>
      </sheetData>
      <sheetData sheetId="215">
        <row r="4">
          <cell r="O4">
            <v>67.099999999999994</v>
          </cell>
        </row>
      </sheetData>
      <sheetData sheetId="216">
        <row r="4">
          <cell r="O4">
            <v>67.099999999999994</v>
          </cell>
        </row>
      </sheetData>
      <sheetData sheetId="217">
        <row r="4">
          <cell r="O4">
            <v>67.099999999999994</v>
          </cell>
        </row>
      </sheetData>
      <sheetData sheetId="218">
        <row r="4">
          <cell r="O4">
            <v>67.099999999999994</v>
          </cell>
        </row>
      </sheetData>
      <sheetData sheetId="219">
        <row r="4">
          <cell r="O4">
            <v>67.099999999999994</v>
          </cell>
        </row>
      </sheetData>
      <sheetData sheetId="220">
        <row r="4">
          <cell r="O4">
            <v>67.099999999999994</v>
          </cell>
        </row>
      </sheetData>
      <sheetData sheetId="221">
        <row r="4">
          <cell r="O4">
            <v>67.099999999999994</v>
          </cell>
        </row>
      </sheetData>
      <sheetData sheetId="222">
        <row r="4">
          <cell r="O4">
            <v>67.099999999999994</v>
          </cell>
        </row>
      </sheetData>
      <sheetData sheetId="223">
        <row r="4">
          <cell r="O4">
            <v>67.099999999999994</v>
          </cell>
        </row>
      </sheetData>
      <sheetData sheetId="224">
        <row r="4">
          <cell r="O4">
            <v>67.099999999999994</v>
          </cell>
        </row>
      </sheetData>
      <sheetData sheetId="225">
        <row r="4">
          <cell r="O4">
            <v>67.099999999999994</v>
          </cell>
        </row>
      </sheetData>
      <sheetData sheetId="226">
        <row r="4">
          <cell r="O4">
            <v>67.099999999999994</v>
          </cell>
        </row>
      </sheetData>
      <sheetData sheetId="227">
        <row r="4">
          <cell r="O4">
            <v>67.099999999999994</v>
          </cell>
        </row>
      </sheetData>
      <sheetData sheetId="228">
        <row r="4">
          <cell r="O4">
            <v>67.099999999999994</v>
          </cell>
        </row>
      </sheetData>
      <sheetData sheetId="229" refreshError="1"/>
      <sheetData sheetId="230">
        <row r="4">
          <cell r="O4">
            <v>67.099999999999994</v>
          </cell>
        </row>
      </sheetData>
      <sheetData sheetId="231">
        <row r="4">
          <cell r="O4">
            <v>67.099999999999994</v>
          </cell>
        </row>
      </sheetData>
      <sheetData sheetId="232">
        <row r="4">
          <cell r="O4">
            <v>67.099999999999994</v>
          </cell>
        </row>
      </sheetData>
      <sheetData sheetId="233">
        <row r="4">
          <cell r="O4">
            <v>67.099999999999994</v>
          </cell>
        </row>
      </sheetData>
      <sheetData sheetId="234">
        <row r="4">
          <cell r="O4">
            <v>67.099999999999994</v>
          </cell>
        </row>
      </sheetData>
      <sheetData sheetId="235">
        <row r="4">
          <cell r="O4">
            <v>67.099999999999994</v>
          </cell>
        </row>
      </sheetData>
      <sheetData sheetId="236">
        <row r="4">
          <cell r="O4">
            <v>67.099999999999994</v>
          </cell>
        </row>
      </sheetData>
      <sheetData sheetId="237">
        <row r="4">
          <cell r="O4">
            <v>67.099999999999994</v>
          </cell>
        </row>
      </sheetData>
      <sheetData sheetId="238">
        <row r="4">
          <cell r="O4">
            <v>67.099999999999994</v>
          </cell>
        </row>
      </sheetData>
      <sheetData sheetId="239">
        <row r="4">
          <cell r="O4">
            <v>67.099999999999994</v>
          </cell>
        </row>
      </sheetData>
      <sheetData sheetId="240">
        <row r="4">
          <cell r="O4">
            <v>67.099999999999994</v>
          </cell>
        </row>
      </sheetData>
      <sheetData sheetId="241">
        <row r="4">
          <cell r="O4">
            <v>67.099999999999994</v>
          </cell>
        </row>
      </sheetData>
      <sheetData sheetId="242">
        <row r="4">
          <cell r="O4">
            <v>67.099999999999994</v>
          </cell>
        </row>
      </sheetData>
      <sheetData sheetId="243">
        <row r="4">
          <cell r="O4">
            <v>67.099999999999994</v>
          </cell>
        </row>
      </sheetData>
      <sheetData sheetId="244">
        <row r="4">
          <cell r="O4">
            <v>67.099999999999994</v>
          </cell>
        </row>
      </sheetData>
      <sheetData sheetId="245">
        <row r="4">
          <cell r="O4">
            <v>67.099999999999994</v>
          </cell>
        </row>
      </sheetData>
      <sheetData sheetId="246">
        <row r="4">
          <cell r="O4">
            <v>67.099999999999994</v>
          </cell>
        </row>
      </sheetData>
      <sheetData sheetId="247">
        <row r="4">
          <cell r="O4">
            <v>67.099999999999994</v>
          </cell>
        </row>
      </sheetData>
      <sheetData sheetId="248">
        <row r="4">
          <cell r="O4">
            <v>67.099999999999994</v>
          </cell>
        </row>
      </sheetData>
      <sheetData sheetId="249">
        <row r="4">
          <cell r="O4">
            <v>67.099999999999994</v>
          </cell>
        </row>
      </sheetData>
      <sheetData sheetId="250">
        <row r="4">
          <cell r="O4">
            <v>67.099999999999994</v>
          </cell>
        </row>
      </sheetData>
      <sheetData sheetId="251">
        <row r="4">
          <cell r="O4">
            <v>67.099999999999994</v>
          </cell>
        </row>
      </sheetData>
      <sheetData sheetId="252">
        <row r="4">
          <cell r="O4">
            <v>67.099999999999994</v>
          </cell>
        </row>
      </sheetData>
      <sheetData sheetId="253">
        <row r="4">
          <cell r="O4">
            <v>67.099999999999994</v>
          </cell>
        </row>
      </sheetData>
      <sheetData sheetId="254">
        <row r="4">
          <cell r="O4">
            <v>67.099999999999994</v>
          </cell>
        </row>
      </sheetData>
      <sheetData sheetId="255">
        <row r="4">
          <cell r="O4">
            <v>67.099999999999994</v>
          </cell>
        </row>
      </sheetData>
      <sheetData sheetId="256">
        <row r="4">
          <cell r="O4">
            <v>67.099999999999994</v>
          </cell>
        </row>
      </sheetData>
      <sheetData sheetId="257">
        <row r="4">
          <cell r="O4">
            <v>67.099999999999994</v>
          </cell>
        </row>
      </sheetData>
      <sheetData sheetId="258">
        <row r="4">
          <cell r="O4">
            <v>67.099999999999994</v>
          </cell>
        </row>
      </sheetData>
      <sheetData sheetId="259">
        <row r="4">
          <cell r="O4">
            <v>67.099999999999994</v>
          </cell>
        </row>
      </sheetData>
      <sheetData sheetId="260">
        <row r="4">
          <cell r="O4">
            <v>67.099999999999994</v>
          </cell>
        </row>
      </sheetData>
      <sheetData sheetId="261">
        <row r="4">
          <cell r="O4">
            <v>67.099999999999994</v>
          </cell>
        </row>
      </sheetData>
      <sheetData sheetId="262">
        <row r="4">
          <cell r="O4">
            <v>67.099999999999994</v>
          </cell>
        </row>
      </sheetData>
      <sheetData sheetId="263">
        <row r="4">
          <cell r="O4">
            <v>67.099999999999994</v>
          </cell>
        </row>
      </sheetData>
      <sheetData sheetId="264">
        <row r="4">
          <cell r="O4">
            <v>67.099999999999994</v>
          </cell>
        </row>
      </sheetData>
      <sheetData sheetId="265">
        <row r="4">
          <cell r="O4">
            <v>67.099999999999994</v>
          </cell>
        </row>
      </sheetData>
      <sheetData sheetId="266">
        <row r="4">
          <cell r="O4">
            <v>67.099999999999994</v>
          </cell>
        </row>
      </sheetData>
      <sheetData sheetId="267">
        <row r="4">
          <cell r="O4">
            <v>67.099999999999994</v>
          </cell>
        </row>
      </sheetData>
      <sheetData sheetId="268">
        <row r="4">
          <cell r="O4">
            <v>67.099999999999994</v>
          </cell>
        </row>
      </sheetData>
      <sheetData sheetId="269">
        <row r="4">
          <cell r="O4">
            <v>67.099999999999994</v>
          </cell>
        </row>
      </sheetData>
      <sheetData sheetId="270">
        <row r="4">
          <cell r="O4">
            <v>67.099999999999994</v>
          </cell>
        </row>
      </sheetData>
      <sheetData sheetId="271">
        <row r="4">
          <cell r="O4">
            <v>67.099999999999994</v>
          </cell>
        </row>
      </sheetData>
      <sheetData sheetId="272">
        <row r="4">
          <cell r="O4">
            <v>67.099999999999994</v>
          </cell>
        </row>
      </sheetData>
      <sheetData sheetId="273">
        <row r="4">
          <cell r="O4">
            <v>67.099999999999994</v>
          </cell>
        </row>
      </sheetData>
      <sheetData sheetId="274">
        <row r="4">
          <cell r="O4">
            <v>67.099999999999994</v>
          </cell>
        </row>
      </sheetData>
      <sheetData sheetId="275">
        <row r="4">
          <cell r="O4">
            <v>67.099999999999994</v>
          </cell>
        </row>
      </sheetData>
      <sheetData sheetId="276">
        <row r="4">
          <cell r="O4">
            <v>67.099999999999994</v>
          </cell>
        </row>
      </sheetData>
      <sheetData sheetId="277">
        <row r="4">
          <cell r="O4">
            <v>67.099999999999994</v>
          </cell>
        </row>
      </sheetData>
      <sheetData sheetId="278">
        <row r="4">
          <cell r="O4">
            <v>67.099999999999994</v>
          </cell>
        </row>
      </sheetData>
      <sheetData sheetId="279">
        <row r="4">
          <cell r="O4">
            <v>67.099999999999994</v>
          </cell>
        </row>
      </sheetData>
      <sheetData sheetId="280">
        <row r="4">
          <cell r="O4">
            <v>67.099999999999994</v>
          </cell>
        </row>
      </sheetData>
      <sheetData sheetId="281">
        <row r="4">
          <cell r="O4">
            <v>67.099999999999994</v>
          </cell>
        </row>
      </sheetData>
      <sheetData sheetId="282">
        <row r="4">
          <cell r="O4">
            <v>67.099999999999994</v>
          </cell>
        </row>
      </sheetData>
      <sheetData sheetId="283">
        <row r="4">
          <cell r="O4">
            <v>67.099999999999994</v>
          </cell>
        </row>
      </sheetData>
      <sheetData sheetId="284">
        <row r="4">
          <cell r="O4">
            <v>67.099999999999994</v>
          </cell>
        </row>
      </sheetData>
      <sheetData sheetId="285">
        <row r="4">
          <cell r="O4">
            <v>67.099999999999994</v>
          </cell>
        </row>
      </sheetData>
      <sheetData sheetId="286">
        <row r="4">
          <cell r="O4">
            <v>67.099999999999994</v>
          </cell>
        </row>
      </sheetData>
      <sheetData sheetId="287">
        <row r="4">
          <cell r="O4">
            <v>67.099999999999994</v>
          </cell>
        </row>
      </sheetData>
      <sheetData sheetId="288">
        <row r="4">
          <cell r="O4">
            <v>67.099999999999994</v>
          </cell>
        </row>
      </sheetData>
      <sheetData sheetId="289">
        <row r="4">
          <cell r="O4">
            <v>67.099999999999994</v>
          </cell>
        </row>
      </sheetData>
      <sheetData sheetId="290">
        <row r="4">
          <cell r="O4">
            <v>67.099999999999994</v>
          </cell>
        </row>
      </sheetData>
      <sheetData sheetId="291">
        <row r="4">
          <cell r="O4">
            <v>67.099999999999994</v>
          </cell>
        </row>
      </sheetData>
      <sheetData sheetId="292">
        <row r="4">
          <cell r="O4">
            <v>67.099999999999994</v>
          </cell>
        </row>
      </sheetData>
      <sheetData sheetId="293">
        <row r="4">
          <cell r="O4">
            <v>67.099999999999994</v>
          </cell>
        </row>
      </sheetData>
      <sheetData sheetId="294">
        <row r="4">
          <cell r="O4">
            <v>67.099999999999994</v>
          </cell>
        </row>
      </sheetData>
      <sheetData sheetId="295">
        <row r="4">
          <cell r="O4">
            <v>67.099999999999994</v>
          </cell>
        </row>
      </sheetData>
      <sheetData sheetId="296">
        <row r="4">
          <cell r="O4">
            <v>67.099999999999994</v>
          </cell>
        </row>
      </sheetData>
      <sheetData sheetId="297">
        <row r="4">
          <cell r="O4">
            <v>67.099999999999994</v>
          </cell>
        </row>
      </sheetData>
      <sheetData sheetId="298">
        <row r="4">
          <cell r="O4">
            <v>67.099999999999994</v>
          </cell>
        </row>
      </sheetData>
      <sheetData sheetId="299">
        <row r="4">
          <cell r="O4">
            <v>67.099999999999994</v>
          </cell>
        </row>
      </sheetData>
      <sheetData sheetId="300">
        <row r="4">
          <cell r="O4">
            <v>67.099999999999994</v>
          </cell>
        </row>
      </sheetData>
      <sheetData sheetId="301">
        <row r="4">
          <cell r="O4">
            <v>67.099999999999994</v>
          </cell>
        </row>
      </sheetData>
      <sheetData sheetId="302">
        <row r="4">
          <cell r="O4">
            <v>67.099999999999994</v>
          </cell>
        </row>
      </sheetData>
      <sheetData sheetId="303">
        <row r="4">
          <cell r="O4">
            <v>67.099999999999994</v>
          </cell>
        </row>
      </sheetData>
      <sheetData sheetId="304">
        <row r="4">
          <cell r="O4">
            <v>67.099999999999994</v>
          </cell>
        </row>
      </sheetData>
      <sheetData sheetId="305">
        <row r="4">
          <cell r="O4">
            <v>67.099999999999994</v>
          </cell>
        </row>
      </sheetData>
      <sheetData sheetId="306">
        <row r="4">
          <cell r="O4">
            <v>67.099999999999994</v>
          </cell>
        </row>
      </sheetData>
      <sheetData sheetId="307">
        <row r="4">
          <cell r="O4">
            <v>67.099999999999994</v>
          </cell>
        </row>
      </sheetData>
      <sheetData sheetId="308">
        <row r="4">
          <cell r="O4">
            <v>67.099999999999994</v>
          </cell>
        </row>
      </sheetData>
      <sheetData sheetId="309">
        <row r="4">
          <cell r="O4">
            <v>67.099999999999994</v>
          </cell>
        </row>
      </sheetData>
      <sheetData sheetId="310">
        <row r="4">
          <cell r="O4">
            <v>67.099999999999994</v>
          </cell>
        </row>
      </sheetData>
      <sheetData sheetId="311">
        <row r="4">
          <cell r="O4">
            <v>67.099999999999994</v>
          </cell>
        </row>
      </sheetData>
      <sheetData sheetId="312">
        <row r="4">
          <cell r="O4">
            <v>67.099999999999994</v>
          </cell>
        </row>
      </sheetData>
      <sheetData sheetId="313">
        <row r="4">
          <cell r="O4">
            <v>67.099999999999994</v>
          </cell>
        </row>
      </sheetData>
      <sheetData sheetId="314">
        <row r="4">
          <cell r="O4">
            <v>67.099999999999994</v>
          </cell>
        </row>
      </sheetData>
      <sheetData sheetId="315">
        <row r="4">
          <cell r="O4">
            <v>67.099999999999994</v>
          </cell>
        </row>
      </sheetData>
      <sheetData sheetId="316">
        <row r="4">
          <cell r="O4">
            <v>67.099999999999994</v>
          </cell>
        </row>
      </sheetData>
      <sheetData sheetId="317">
        <row r="4">
          <cell r="O4">
            <v>67.099999999999994</v>
          </cell>
        </row>
      </sheetData>
      <sheetData sheetId="318">
        <row r="4">
          <cell r="O4">
            <v>67.099999999999994</v>
          </cell>
        </row>
      </sheetData>
      <sheetData sheetId="319">
        <row r="4">
          <cell r="O4">
            <v>67.099999999999994</v>
          </cell>
        </row>
      </sheetData>
      <sheetData sheetId="320">
        <row r="4">
          <cell r="O4">
            <v>67.099999999999994</v>
          </cell>
        </row>
      </sheetData>
      <sheetData sheetId="321">
        <row r="4">
          <cell r="O4">
            <v>67.099999999999994</v>
          </cell>
        </row>
      </sheetData>
      <sheetData sheetId="322">
        <row r="4">
          <cell r="O4">
            <v>67.099999999999994</v>
          </cell>
        </row>
      </sheetData>
      <sheetData sheetId="323">
        <row r="4">
          <cell r="O4">
            <v>67.099999999999994</v>
          </cell>
        </row>
      </sheetData>
      <sheetData sheetId="324">
        <row r="4">
          <cell r="O4">
            <v>67.099999999999994</v>
          </cell>
        </row>
      </sheetData>
      <sheetData sheetId="325">
        <row r="4">
          <cell r="O4">
            <v>67.099999999999994</v>
          </cell>
        </row>
      </sheetData>
      <sheetData sheetId="326">
        <row r="4">
          <cell r="O4">
            <v>67.099999999999994</v>
          </cell>
        </row>
      </sheetData>
      <sheetData sheetId="327">
        <row r="4">
          <cell r="O4">
            <v>67.099999999999994</v>
          </cell>
        </row>
      </sheetData>
      <sheetData sheetId="328">
        <row r="4">
          <cell r="O4">
            <v>67.099999999999994</v>
          </cell>
        </row>
      </sheetData>
      <sheetData sheetId="329">
        <row r="4">
          <cell r="O4">
            <v>67.099999999999994</v>
          </cell>
        </row>
      </sheetData>
      <sheetData sheetId="330">
        <row r="4">
          <cell r="O4">
            <v>67.099999999999994</v>
          </cell>
        </row>
      </sheetData>
      <sheetData sheetId="331">
        <row r="4">
          <cell r="O4">
            <v>67.099999999999994</v>
          </cell>
        </row>
      </sheetData>
      <sheetData sheetId="332">
        <row r="4">
          <cell r="O4">
            <v>67.099999999999994</v>
          </cell>
        </row>
      </sheetData>
      <sheetData sheetId="333">
        <row r="4">
          <cell r="O4">
            <v>67.099999999999994</v>
          </cell>
        </row>
      </sheetData>
      <sheetData sheetId="334">
        <row r="4">
          <cell r="O4">
            <v>67.099999999999994</v>
          </cell>
        </row>
      </sheetData>
      <sheetData sheetId="335">
        <row r="4">
          <cell r="O4">
            <v>67.099999999999994</v>
          </cell>
        </row>
      </sheetData>
      <sheetData sheetId="336">
        <row r="4">
          <cell r="O4">
            <v>67.099999999999994</v>
          </cell>
        </row>
      </sheetData>
      <sheetData sheetId="337">
        <row r="4">
          <cell r="O4">
            <v>67.099999999999994</v>
          </cell>
        </row>
      </sheetData>
      <sheetData sheetId="338">
        <row r="4">
          <cell r="O4">
            <v>67.099999999999994</v>
          </cell>
        </row>
      </sheetData>
      <sheetData sheetId="339">
        <row r="4">
          <cell r="O4">
            <v>67.099999999999994</v>
          </cell>
        </row>
      </sheetData>
      <sheetData sheetId="340">
        <row r="4">
          <cell r="O4">
            <v>67.099999999999994</v>
          </cell>
        </row>
      </sheetData>
      <sheetData sheetId="341">
        <row r="4">
          <cell r="O4">
            <v>67.099999999999994</v>
          </cell>
        </row>
      </sheetData>
      <sheetData sheetId="342">
        <row r="4">
          <cell r="O4">
            <v>67.099999999999994</v>
          </cell>
        </row>
      </sheetData>
      <sheetData sheetId="343">
        <row r="4">
          <cell r="O4">
            <v>67.099999999999994</v>
          </cell>
        </row>
      </sheetData>
      <sheetData sheetId="344">
        <row r="4">
          <cell r="O4">
            <v>67.099999999999994</v>
          </cell>
        </row>
      </sheetData>
      <sheetData sheetId="345">
        <row r="4">
          <cell r="O4">
            <v>67.099999999999994</v>
          </cell>
        </row>
      </sheetData>
      <sheetData sheetId="346">
        <row r="4">
          <cell r="O4">
            <v>67.099999999999994</v>
          </cell>
        </row>
      </sheetData>
      <sheetData sheetId="347">
        <row r="4">
          <cell r="O4">
            <v>67.099999999999994</v>
          </cell>
        </row>
      </sheetData>
      <sheetData sheetId="348">
        <row r="4">
          <cell r="O4">
            <v>67.099999999999994</v>
          </cell>
        </row>
      </sheetData>
      <sheetData sheetId="349">
        <row r="4">
          <cell r="O4">
            <v>67.099999999999994</v>
          </cell>
        </row>
      </sheetData>
      <sheetData sheetId="350">
        <row r="4">
          <cell r="O4">
            <v>67.099999999999994</v>
          </cell>
        </row>
      </sheetData>
      <sheetData sheetId="351">
        <row r="4">
          <cell r="O4">
            <v>67.099999999999994</v>
          </cell>
        </row>
      </sheetData>
      <sheetData sheetId="352">
        <row r="4">
          <cell r="O4">
            <v>67.099999999999994</v>
          </cell>
        </row>
      </sheetData>
      <sheetData sheetId="353">
        <row r="4">
          <cell r="O4">
            <v>67.099999999999994</v>
          </cell>
        </row>
      </sheetData>
      <sheetData sheetId="354">
        <row r="4">
          <cell r="O4">
            <v>67.099999999999994</v>
          </cell>
        </row>
      </sheetData>
      <sheetData sheetId="355">
        <row r="4">
          <cell r="O4">
            <v>67.099999999999994</v>
          </cell>
        </row>
      </sheetData>
      <sheetData sheetId="356">
        <row r="4">
          <cell r="O4">
            <v>67.099999999999994</v>
          </cell>
        </row>
      </sheetData>
      <sheetData sheetId="357">
        <row r="4">
          <cell r="O4">
            <v>67.099999999999994</v>
          </cell>
        </row>
      </sheetData>
      <sheetData sheetId="358">
        <row r="4">
          <cell r="O4">
            <v>67.099999999999994</v>
          </cell>
        </row>
      </sheetData>
      <sheetData sheetId="359">
        <row r="4">
          <cell r="O4">
            <v>67.099999999999994</v>
          </cell>
        </row>
      </sheetData>
      <sheetData sheetId="360">
        <row r="4">
          <cell r="O4">
            <v>67.099999999999994</v>
          </cell>
        </row>
      </sheetData>
      <sheetData sheetId="361">
        <row r="4">
          <cell r="O4">
            <v>67.099999999999994</v>
          </cell>
        </row>
      </sheetData>
      <sheetData sheetId="362">
        <row r="4">
          <cell r="O4">
            <v>67.099999999999994</v>
          </cell>
        </row>
      </sheetData>
      <sheetData sheetId="363">
        <row r="4">
          <cell r="O4">
            <v>67.099999999999994</v>
          </cell>
        </row>
      </sheetData>
      <sheetData sheetId="364">
        <row r="4">
          <cell r="O4">
            <v>67.099999999999994</v>
          </cell>
        </row>
      </sheetData>
      <sheetData sheetId="365">
        <row r="4">
          <cell r="O4">
            <v>67.099999999999994</v>
          </cell>
        </row>
      </sheetData>
      <sheetData sheetId="366">
        <row r="4">
          <cell r="O4">
            <v>67.099999999999994</v>
          </cell>
        </row>
      </sheetData>
      <sheetData sheetId="367">
        <row r="4">
          <cell r="O4">
            <v>67.099999999999994</v>
          </cell>
        </row>
      </sheetData>
      <sheetData sheetId="368">
        <row r="4">
          <cell r="O4">
            <v>67.099999999999994</v>
          </cell>
        </row>
      </sheetData>
      <sheetData sheetId="369">
        <row r="4">
          <cell r="O4">
            <v>67.099999999999994</v>
          </cell>
        </row>
      </sheetData>
      <sheetData sheetId="370">
        <row r="4">
          <cell r="O4">
            <v>67.099999999999994</v>
          </cell>
        </row>
      </sheetData>
      <sheetData sheetId="371">
        <row r="4">
          <cell r="O4">
            <v>67.099999999999994</v>
          </cell>
        </row>
      </sheetData>
      <sheetData sheetId="372">
        <row r="4">
          <cell r="O4">
            <v>67.099999999999994</v>
          </cell>
        </row>
      </sheetData>
      <sheetData sheetId="373">
        <row r="4">
          <cell r="O4">
            <v>67.099999999999994</v>
          </cell>
        </row>
      </sheetData>
      <sheetData sheetId="374">
        <row r="4">
          <cell r="O4">
            <v>67.099999999999994</v>
          </cell>
        </row>
      </sheetData>
      <sheetData sheetId="375">
        <row r="4">
          <cell r="O4">
            <v>67.099999999999994</v>
          </cell>
        </row>
      </sheetData>
      <sheetData sheetId="376">
        <row r="4">
          <cell r="O4">
            <v>67.099999999999994</v>
          </cell>
        </row>
      </sheetData>
      <sheetData sheetId="377">
        <row r="4">
          <cell r="O4">
            <v>67.099999999999994</v>
          </cell>
        </row>
      </sheetData>
      <sheetData sheetId="378">
        <row r="4">
          <cell r="O4">
            <v>67.099999999999994</v>
          </cell>
        </row>
      </sheetData>
      <sheetData sheetId="379">
        <row r="4">
          <cell r="O4">
            <v>67.099999999999994</v>
          </cell>
        </row>
      </sheetData>
      <sheetData sheetId="380">
        <row r="4">
          <cell r="O4">
            <v>67.099999999999994</v>
          </cell>
        </row>
      </sheetData>
      <sheetData sheetId="381">
        <row r="4">
          <cell r="O4">
            <v>67.099999999999994</v>
          </cell>
        </row>
      </sheetData>
      <sheetData sheetId="382">
        <row r="4">
          <cell r="O4">
            <v>67.099999999999994</v>
          </cell>
        </row>
      </sheetData>
      <sheetData sheetId="383">
        <row r="4">
          <cell r="O4">
            <v>67.099999999999994</v>
          </cell>
        </row>
      </sheetData>
      <sheetData sheetId="384">
        <row r="4">
          <cell r="O4">
            <v>67.099999999999994</v>
          </cell>
        </row>
      </sheetData>
      <sheetData sheetId="385">
        <row r="4">
          <cell r="O4">
            <v>67.099999999999994</v>
          </cell>
        </row>
      </sheetData>
      <sheetData sheetId="386">
        <row r="4">
          <cell r="O4">
            <v>67.099999999999994</v>
          </cell>
        </row>
      </sheetData>
      <sheetData sheetId="387">
        <row r="4">
          <cell r="O4">
            <v>67.099999999999994</v>
          </cell>
        </row>
      </sheetData>
      <sheetData sheetId="388">
        <row r="4">
          <cell r="O4">
            <v>67.099999999999994</v>
          </cell>
        </row>
      </sheetData>
      <sheetData sheetId="389">
        <row r="4">
          <cell r="O4">
            <v>67.099999999999994</v>
          </cell>
        </row>
      </sheetData>
      <sheetData sheetId="390">
        <row r="4">
          <cell r="O4">
            <v>67.099999999999994</v>
          </cell>
        </row>
      </sheetData>
      <sheetData sheetId="391">
        <row r="4">
          <cell r="O4">
            <v>67.099999999999994</v>
          </cell>
        </row>
      </sheetData>
      <sheetData sheetId="392">
        <row r="4">
          <cell r="O4">
            <v>67.099999999999994</v>
          </cell>
        </row>
      </sheetData>
      <sheetData sheetId="393">
        <row r="4">
          <cell r="O4">
            <v>67.099999999999994</v>
          </cell>
        </row>
      </sheetData>
      <sheetData sheetId="394">
        <row r="4">
          <cell r="O4">
            <v>67.099999999999994</v>
          </cell>
        </row>
      </sheetData>
      <sheetData sheetId="395">
        <row r="4">
          <cell r="O4">
            <v>67.099999999999994</v>
          </cell>
        </row>
      </sheetData>
      <sheetData sheetId="396">
        <row r="4">
          <cell r="O4">
            <v>67.099999999999994</v>
          </cell>
        </row>
      </sheetData>
      <sheetData sheetId="397">
        <row r="4">
          <cell r="O4">
            <v>67.099999999999994</v>
          </cell>
        </row>
      </sheetData>
      <sheetData sheetId="398">
        <row r="4">
          <cell r="O4">
            <v>67.099999999999994</v>
          </cell>
        </row>
      </sheetData>
      <sheetData sheetId="399">
        <row r="4">
          <cell r="O4">
            <v>67.099999999999994</v>
          </cell>
        </row>
      </sheetData>
      <sheetData sheetId="400">
        <row r="4">
          <cell r="O4">
            <v>67.099999999999994</v>
          </cell>
        </row>
      </sheetData>
      <sheetData sheetId="401">
        <row r="4">
          <cell r="O4">
            <v>67.099999999999994</v>
          </cell>
        </row>
      </sheetData>
      <sheetData sheetId="402">
        <row r="4">
          <cell r="O4">
            <v>67.099999999999994</v>
          </cell>
        </row>
      </sheetData>
      <sheetData sheetId="403">
        <row r="4">
          <cell r="O4">
            <v>67.099999999999994</v>
          </cell>
        </row>
      </sheetData>
      <sheetData sheetId="404">
        <row r="4">
          <cell r="O4">
            <v>67.099999999999994</v>
          </cell>
        </row>
      </sheetData>
      <sheetData sheetId="405">
        <row r="4">
          <cell r="O4">
            <v>67.099999999999994</v>
          </cell>
        </row>
      </sheetData>
      <sheetData sheetId="406">
        <row r="4">
          <cell r="O4">
            <v>67.099999999999994</v>
          </cell>
        </row>
      </sheetData>
      <sheetData sheetId="407">
        <row r="4">
          <cell r="O4">
            <v>67.099999999999994</v>
          </cell>
        </row>
      </sheetData>
      <sheetData sheetId="408">
        <row r="4">
          <cell r="O4">
            <v>67.099999999999994</v>
          </cell>
        </row>
      </sheetData>
      <sheetData sheetId="409">
        <row r="4">
          <cell r="O4">
            <v>67.099999999999994</v>
          </cell>
        </row>
      </sheetData>
      <sheetData sheetId="410">
        <row r="4">
          <cell r="O4">
            <v>67.099999999999994</v>
          </cell>
        </row>
      </sheetData>
      <sheetData sheetId="411">
        <row r="4">
          <cell r="O4">
            <v>67.099999999999994</v>
          </cell>
        </row>
      </sheetData>
      <sheetData sheetId="412">
        <row r="4">
          <cell r="O4">
            <v>67.099999999999994</v>
          </cell>
        </row>
      </sheetData>
      <sheetData sheetId="413">
        <row r="4">
          <cell r="O4">
            <v>67.099999999999994</v>
          </cell>
        </row>
      </sheetData>
      <sheetData sheetId="414">
        <row r="4">
          <cell r="O4">
            <v>67.099999999999994</v>
          </cell>
        </row>
      </sheetData>
      <sheetData sheetId="415">
        <row r="4">
          <cell r="O4">
            <v>67.099999999999994</v>
          </cell>
        </row>
      </sheetData>
      <sheetData sheetId="416">
        <row r="4">
          <cell r="O4">
            <v>67.099999999999994</v>
          </cell>
        </row>
      </sheetData>
      <sheetData sheetId="417">
        <row r="4">
          <cell r="O4">
            <v>67.099999999999994</v>
          </cell>
        </row>
      </sheetData>
      <sheetData sheetId="418">
        <row r="4">
          <cell r="O4">
            <v>67.099999999999994</v>
          </cell>
        </row>
      </sheetData>
      <sheetData sheetId="419">
        <row r="4">
          <cell r="O4">
            <v>67.099999999999994</v>
          </cell>
        </row>
      </sheetData>
      <sheetData sheetId="420">
        <row r="4">
          <cell r="O4">
            <v>67.099999999999994</v>
          </cell>
        </row>
      </sheetData>
      <sheetData sheetId="421">
        <row r="4">
          <cell r="O4">
            <v>67.099999999999994</v>
          </cell>
        </row>
      </sheetData>
      <sheetData sheetId="422">
        <row r="4">
          <cell r="O4">
            <v>67.099999999999994</v>
          </cell>
        </row>
      </sheetData>
      <sheetData sheetId="423">
        <row r="4">
          <cell r="O4">
            <v>67.099999999999994</v>
          </cell>
        </row>
      </sheetData>
      <sheetData sheetId="424">
        <row r="4">
          <cell r="O4">
            <v>67.099999999999994</v>
          </cell>
        </row>
      </sheetData>
      <sheetData sheetId="425">
        <row r="4">
          <cell r="O4">
            <v>67.099999999999994</v>
          </cell>
        </row>
      </sheetData>
      <sheetData sheetId="426">
        <row r="4">
          <cell r="O4">
            <v>67.099999999999994</v>
          </cell>
        </row>
      </sheetData>
      <sheetData sheetId="427">
        <row r="4">
          <cell r="O4">
            <v>67.099999999999994</v>
          </cell>
        </row>
      </sheetData>
      <sheetData sheetId="428">
        <row r="4">
          <cell r="O4">
            <v>67.099999999999994</v>
          </cell>
        </row>
      </sheetData>
      <sheetData sheetId="429">
        <row r="4">
          <cell r="O4">
            <v>67.099999999999994</v>
          </cell>
        </row>
      </sheetData>
      <sheetData sheetId="430">
        <row r="4">
          <cell r="O4">
            <v>67.099999999999994</v>
          </cell>
        </row>
      </sheetData>
      <sheetData sheetId="431">
        <row r="4">
          <cell r="O4">
            <v>67.099999999999994</v>
          </cell>
        </row>
      </sheetData>
      <sheetData sheetId="432">
        <row r="4">
          <cell r="O4">
            <v>67.099999999999994</v>
          </cell>
        </row>
      </sheetData>
      <sheetData sheetId="433">
        <row r="4">
          <cell r="O4">
            <v>67.099999999999994</v>
          </cell>
        </row>
      </sheetData>
      <sheetData sheetId="434">
        <row r="4">
          <cell r="O4">
            <v>67.099999999999994</v>
          </cell>
        </row>
      </sheetData>
      <sheetData sheetId="435">
        <row r="4">
          <cell r="O4">
            <v>67.099999999999994</v>
          </cell>
        </row>
      </sheetData>
      <sheetData sheetId="436">
        <row r="4">
          <cell r="O4">
            <v>67.099999999999994</v>
          </cell>
        </row>
      </sheetData>
      <sheetData sheetId="437">
        <row r="4">
          <cell r="O4">
            <v>67.099999999999994</v>
          </cell>
        </row>
      </sheetData>
      <sheetData sheetId="438">
        <row r="4">
          <cell r="O4">
            <v>67.099999999999994</v>
          </cell>
        </row>
      </sheetData>
      <sheetData sheetId="439">
        <row r="4">
          <cell r="O4">
            <v>67.099999999999994</v>
          </cell>
        </row>
      </sheetData>
      <sheetData sheetId="440">
        <row r="4">
          <cell r="O4">
            <v>67.099999999999994</v>
          </cell>
        </row>
      </sheetData>
      <sheetData sheetId="441">
        <row r="4">
          <cell r="O4">
            <v>67.099999999999994</v>
          </cell>
        </row>
      </sheetData>
      <sheetData sheetId="442">
        <row r="4">
          <cell r="O4">
            <v>67.099999999999994</v>
          </cell>
        </row>
      </sheetData>
      <sheetData sheetId="443">
        <row r="4">
          <cell r="O4">
            <v>67.099999999999994</v>
          </cell>
        </row>
      </sheetData>
      <sheetData sheetId="444">
        <row r="4">
          <cell r="O4">
            <v>67.099999999999994</v>
          </cell>
        </row>
      </sheetData>
      <sheetData sheetId="445">
        <row r="4">
          <cell r="O4">
            <v>67.099999999999994</v>
          </cell>
        </row>
      </sheetData>
      <sheetData sheetId="446">
        <row r="4">
          <cell r="O4">
            <v>67.099999999999994</v>
          </cell>
        </row>
      </sheetData>
      <sheetData sheetId="447">
        <row r="4">
          <cell r="O4">
            <v>67.099999999999994</v>
          </cell>
        </row>
      </sheetData>
      <sheetData sheetId="448">
        <row r="4">
          <cell r="O4">
            <v>67.099999999999994</v>
          </cell>
        </row>
      </sheetData>
      <sheetData sheetId="449">
        <row r="4">
          <cell r="O4">
            <v>67.099999999999994</v>
          </cell>
        </row>
      </sheetData>
      <sheetData sheetId="450">
        <row r="4">
          <cell r="O4">
            <v>67.099999999999994</v>
          </cell>
        </row>
      </sheetData>
      <sheetData sheetId="451">
        <row r="4">
          <cell r="O4">
            <v>67.099999999999994</v>
          </cell>
        </row>
      </sheetData>
      <sheetData sheetId="452">
        <row r="4">
          <cell r="O4">
            <v>67.099999999999994</v>
          </cell>
        </row>
      </sheetData>
      <sheetData sheetId="453">
        <row r="4">
          <cell r="O4">
            <v>67.099999999999994</v>
          </cell>
        </row>
      </sheetData>
      <sheetData sheetId="454">
        <row r="4">
          <cell r="O4">
            <v>67.099999999999994</v>
          </cell>
        </row>
      </sheetData>
      <sheetData sheetId="455">
        <row r="4">
          <cell r="O4">
            <v>67.099999999999994</v>
          </cell>
        </row>
      </sheetData>
      <sheetData sheetId="456">
        <row r="4">
          <cell r="O4">
            <v>67.099999999999994</v>
          </cell>
        </row>
      </sheetData>
      <sheetData sheetId="457">
        <row r="4">
          <cell r="O4">
            <v>67.099999999999994</v>
          </cell>
        </row>
      </sheetData>
      <sheetData sheetId="458">
        <row r="4">
          <cell r="O4">
            <v>67.099999999999994</v>
          </cell>
        </row>
      </sheetData>
      <sheetData sheetId="459">
        <row r="4">
          <cell r="O4">
            <v>67.099999999999994</v>
          </cell>
        </row>
      </sheetData>
      <sheetData sheetId="460">
        <row r="4">
          <cell r="O4">
            <v>67.099999999999994</v>
          </cell>
        </row>
      </sheetData>
      <sheetData sheetId="461">
        <row r="4">
          <cell r="O4">
            <v>67.099999999999994</v>
          </cell>
        </row>
      </sheetData>
      <sheetData sheetId="462">
        <row r="4">
          <cell r="O4">
            <v>67.099999999999994</v>
          </cell>
        </row>
      </sheetData>
      <sheetData sheetId="463">
        <row r="4">
          <cell r="O4">
            <v>67.099999999999994</v>
          </cell>
        </row>
      </sheetData>
      <sheetData sheetId="464">
        <row r="4">
          <cell r="O4">
            <v>67.099999999999994</v>
          </cell>
        </row>
      </sheetData>
      <sheetData sheetId="465">
        <row r="4">
          <cell r="O4">
            <v>67.099999999999994</v>
          </cell>
        </row>
      </sheetData>
      <sheetData sheetId="466">
        <row r="4">
          <cell r="O4">
            <v>67.099999999999994</v>
          </cell>
        </row>
      </sheetData>
      <sheetData sheetId="467">
        <row r="4">
          <cell r="O4">
            <v>67.099999999999994</v>
          </cell>
        </row>
      </sheetData>
      <sheetData sheetId="468">
        <row r="4">
          <cell r="O4">
            <v>67.099999999999994</v>
          </cell>
        </row>
      </sheetData>
      <sheetData sheetId="469">
        <row r="4">
          <cell r="O4">
            <v>67.099999999999994</v>
          </cell>
        </row>
      </sheetData>
      <sheetData sheetId="470">
        <row r="4">
          <cell r="O4">
            <v>67.099999999999994</v>
          </cell>
        </row>
      </sheetData>
      <sheetData sheetId="471" refreshError="1"/>
      <sheetData sheetId="472" refreshError="1"/>
      <sheetData sheetId="473" refreshError="1"/>
      <sheetData sheetId="474" refreshError="1"/>
      <sheetData sheetId="475">
        <row r="4">
          <cell r="O4">
            <v>67.099999999999994</v>
          </cell>
        </row>
      </sheetData>
      <sheetData sheetId="476">
        <row r="4">
          <cell r="O4">
            <v>67.099999999999994</v>
          </cell>
        </row>
      </sheetData>
      <sheetData sheetId="477">
        <row r="4">
          <cell r="O4">
            <v>67.099999999999994</v>
          </cell>
        </row>
      </sheetData>
      <sheetData sheetId="478">
        <row r="4">
          <cell r="O4">
            <v>67.099999999999994</v>
          </cell>
        </row>
      </sheetData>
      <sheetData sheetId="479">
        <row r="4">
          <cell r="O4">
            <v>67.099999999999994</v>
          </cell>
        </row>
      </sheetData>
      <sheetData sheetId="480">
        <row r="4">
          <cell r="O4">
            <v>67.099999999999994</v>
          </cell>
        </row>
      </sheetData>
      <sheetData sheetId="481">
        <row r="4">
          <cell r="O4">
            <v>67.099999999999994</v>
          </cell>
        </row>
      </sheetData>
      <sheetData sheetId="482">
        <row r="4">
          <cell r="O4">
            <v>67.099999999999994</v>
          </cell>
        </row>
      </sheetData>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ow r="4">
          <cell r="O4">
            <v>67.099999999999994</v>
          </cell>
        </row>
      </sheetData>
      <sheetData sheetId="496">
        <row r="4">
          <cell r="O4">
            <v>67.099999999999994</v>
          </cell>
        </row>
      </sheetData>
      <sheetData sheetId="497">
        <row r="4">
          <cell r="O4">
            <v>67.099999999999994</v>
          </cell>
        </row>
      </sheetData>
      <sheetData sheetId="498">
        <row r="4">
          <cell r="O4">
            <v>67.099999999999994</v>
          </cell>
        </row>
      </sheetData>
      <sheetData sheetId="499">
        <row r="4">
          <cell r="O4">
            <v>67.099999999999994</v>
          </cell>
        </row>
      </sheetData>
      <sheetData sheetId="500">
        <row r="4">
          <cell r="O4">
            <v>67.099999999999994</v>
          </cell>
        </row>
      </sheetData>
      <sheetData sheetId="501">
        <row r="4">
          <cell r="O4">
            <v>67.099999999999994</v>
          </cell>
        </row>
      </sheetData>
      <sheetData sheetId="502">
        <row r="4">
          <cell r="O4">
            <v>67.099999999999994</v>
          </cell>
        </row>
      </sheetData>
      <sheetData sheetId="503">
        <row r="4">
          <cell r="O4">
            <v>67.099999999999994</v>
          </cell>
        </row>
      </sheetData>
      <sheetData sheetId="504">
        <row r="4">
          <cell r="O4">
            <v>67.099999999999994</v>
          </cell>
        </row>
      </sheetData>
      <sheetData sheetId="505">
        <row r="4">
          <cell r="O4">
            <v>67.099999999999994</v>
          </cell>
        </row>
      </sheetData>
      <sheetData sheetId="506">
        <row r="4">
          <cell r="O4">
            <v>67.099999999999994</v>
          </cell>
        </row>
      </sheetData>
      <sheetData sheetId="507" refreshError="1"/>
      <sheetData sheetId="508">
        <row r="4">
          <cell r="O4">
            <v>67.099999999999994</v>
          </cell>
        </row>
      </sheetData>
      <sheetData sheetId="509">
        <row r="4">
          <cell r="O4">
            <v>67.099999999999994</v>
          </cell>
        </row>
      </sheetData>
      <sheetData sheetId="510">
        <row r="4">
          <cell r="O4">
            <v>67.099999999999994</v>
          </cell>
        </row>
      </sheetData>
      <sheetData sheetId="511">
        <row r="4">
          <cell r="O4">
            <v>67.099999999999994</v>
          </cell>
        </row>
      </sheetData>
      <sheetData sheetId="512">
        <row r="4">
          <cell r="O4">
            <v>67.099999999999994</v>
          </cell>
        </row>
      </sheetData>
      <sheetData sheetId="513">
        <row r="4">
          <cell r="O4">
            <v>67.099999999999994</v>
          </cell>
        </row>
      </sheetData>
      <sheetData sheetId="514">
        <row r="4">
          <cell r="O4">
            <v>67.099999999999994</v>
          </cell>
        </row>
      </sheetData>
      <sheetData sheetId="515">
        <row r="4">
          <cell r="O4">
            <v>67.099999999999994</v>
          </cell>
        </row>
      </sheetData>
      <sheetData sheetId="516">
        <row r="4">
          <cell r="O4">
            <v>67.099999999999994</v>
          </cell>
        </row>
      </sheetData>
      <sheetData sheetId="517">
        <row r="4">
          <cell r="O4">
            <v>67.099999999999994</v>
          </cell>
        </row>
      </sheetData>
      <sheetData sheetId="518">
        <row r="4">
          <cell r="O4">
            <v>67.099999999999994</v>
          </cell>
        </row>
      </sheetData>
      <sheetData sheetId="519">
        <row r="4">
          <cell r="O4">
            <v>0</v>
          </cell>
        </row>
      </sheetData>
      <sheetData sheetId="520">
        <row r="4">
          <cell r="O4">
            <v>0</v>
          </cell>
        </row>
      </sheetData>
      <sheetData sheetId="521">
        <row r="4">
          <cell r="O4">
            <v>67.099999999999994</v>
          </cell>
        </row>
      </sheetData>
      <sheetData sheetId="522">
        <row r="4">
          <cell r="O4">
            <v>67.099999999999994</v>
          </cell>
        </row>
      </sheetData>
      <sheetData sheetId="523">
        <row r="4">
          <cell r="O4">
            <v>67.099999999999994</v>
          </cell>
        </row>
      </sheetData>
      <sheetData sheetId="524">
        <row r="4">
          <cell r="O4">
            <v>67.099999999999994</v>
          </cell>
        </row>
      </sheetData>
      <sheetData sheetId="525" refreshError="1"/>
      <sheetData sheetId="526" refreshError="1"/>
      <sheetData sheetId="527">
        <row r="4">
          <cell r="O4">
            <v>67.099999999999994</v>
          </cell>
        </row>
      </sheetData>
      <sheetData sheetId="528">
        <row r="4">
          <cell r="O4">
            <v>67.099999999999994</v>
          </cell>
        </row>
      </sheetData>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ow r="4">
          <cell r="O4" t="str">
            <v>Ундиришга қолагнлар</v>
          </cell>
        </row>
      </sheetData>
      <sheetData sheetId="539">
        <row r="4">
          <cell r="O4" t="str">
            <v>Ундиришга қолагнлар</v>
          </cell>
        </row>
      </sheetData>
      <sheetData sheetId="540" refreshError="1"/>
      <sheetData sheetId="541" refreshError="1"/>
      <sheetData sheetId="542" refreshError="1"/>
      <sheetData sheetId="543" refreshError="1"/>
      <sheetData sheetId="544" refreshError="1"/>
      <sheetData sheetId="5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свыше 100тыс.долл."/>
      <sheetName val="test"/>
      <sheetName val="Жиззах янги раз"/>
      <sheetName val="Импорт 2000-2002"/>
      <sheetName val="Store"/>
      <sheetName val="BRAKE"/>
      <sheetName val="сана"/>
      <sheetName val="Date"/>
      <sheetName val="Analysis of Interest"/>
      <sheetName val="ж а м и"/>
      <sheetName val="c"/>
      <sheetName val="ВВОД"/>
      <sheetName val="свыше_100тыс_долл_"/>
      <sheetName val="Фориш 2003"/>
      <sheetName val="Зан-ть(р-ны)"/>
      <sheetName val="Data input"/>
      <sheetName val="План пр-ва_1"/>
      <sheetName val="План продаж_1"/>
      <sheetName val="Жиззах_янги_раз"/>
      <sheetName val="Импорт_2000-2002"/>
      <sheetName val="свыше_100тыс_долл_2"/>
      <sheetName val="Жиззах_янги_раз2"/>
      <sheetName val="Импорт_2000-20022"/>
      <sheetName val="свыше_100тыс_долл_1"/>
      <sheetName val="Жиззах_янги_раз1"/>
      <sheetName val="Импорт_2000-20021"/>
      <sheetName val="План пр-ва"/>
      <sheetName val="табл чувств"/>
      <sheetName val="План продаж"/>
      <sheetName val="ФО"/>
      <sheetName val="уюшмага10,09 холатига"/>
      <sheetName val="Лист1 (2)"/>
      <sheetName val="ш.т"/>
      <sheetName val="목적별"/>
      <sheetName val="A-A"/>
      <sheetName val="???"/>
      <sheetName val="Лист1"/>
    </sheetNames>
    <sheetDataSet>
      <sheetData sheetId="0"/>
      <sheetData sheetId="1" refreshError="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8 прогноз (2)"/>
      <sheetName val="2008 прогноз"/>
      <sheetName val="2008 дох"/>
      <sheetName val="2007"/>
      <sheetName val="Лист3"/>
      <sheetName val="Лист1"/>
      <sheetName val="Отчет об УК"/>
      <sheetName val="000"/>
      <sheetName val="мфо"/>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Тохирбек 2003-1"/>
      <sheetName val="режа"/>
      <sheetName val="БД"/>
      <sheetName val="фориш_свод2"/>
      <sheetName val="Фориш_20032"/>
      <sheetName val="Жиззах_янги_раз2"/>
      <sheetName val="Тохирбек_2003-12"/>
      <sheetName val="фориш_свод1"/>
      <sheetName val="Фориш_20031"/>
      <sheetName val="Жиззах_янги_раз1"/>
      <sheetName val="Тохирбек_2003-11"/>
      <sheetName val="фориш_свод"/>
      <sheetName val="Фориш_2003"/>
      <sheetName val="Жиззах_янги_раз"/>
      <sheetName val="Тохирбек_2003-1"/>
      <sheetName val="фориш_свод3"/>
      <sheetName val="Фориш_20033"/>
      <sheetName val="Жиззах_янги_раз3"/>
      <sheetName val="Тохирбек_2003-13"/>
      <sheetName val="фориш_свод4"/>
      <sheetName val="Фориш_20034"/>
      <sheetName val="Жиззах_янги_раз4"/>
      <sheetName val="Тохирбек_2003-14"/>
      <sheetName val="фориш_свод5"/>
      <sheetName val="Фориш_20035"/>
      <sheetName val="Жиззах_янги_раз5"/>
      <sheetName val="Тохирбек_2003-15"/>
      <sheetName val="фориш_свод6"/>
      <sheetName val="Фориш_20036"/>
      <sheetName val="Жиззах_янги_раз6"/>
      <sheetName val="Тохирбек_2003-16"/>
      <sheetName val="фориш_свод7"/>
      <sheetName val="Фориш_20037"/>
      <sheetName val="Жиззах_янги_раз7"/>
      <sheetName val="Тохирбек_2003-17"/>
      <sheetName val="фориш_свод8"/>
      <sheetName val="Фориш_20038"/>
      <sheetName val="Жиззах_янги_раз8"/>
      <sheetName val="Тохирбек_2003-18"/>
      <sheetName val="фориш_свод9"/>
      <sheetName val="Фориш_20039"/>
      <sheetName val="Жиззах_янги_раз9"/>
      <sheetName val="Тохирбек_2003-19"/>
      <sheetName val="фориш_свод10"/>
      <sheetName val="Фориш_200310"/>
      <sheetName val="Жиззах_янги_раз10"/>
      <sheetName val="Тохирбек_2003-110"/>
      <sheetName val="фориш_свод11"/>
      <sheetName val="Фориш_200311"/>
      <sheetName val="Жиззах_янги_раз11"/>
      <sheetName val="Тохирбек_2003-111"/>
    </sheetNames>
    <sheetDataSet>
      <sheetData sheetId="0"/>
      <sheetData sheetId="1"/>
      <sheetData sheetId="2"/>
      <sheetData sheetId="3">
        <row r="4">
          <cell r="O4">
            <v>67.099999999999994</v>
          </cell>
        </row>
      </sheetData>
      <sheetData sheetId="4" refreshError="1">
        <row r="4">
          <cell r="O4">
            <v>67.099999999999994</v>
          </cell>
        </row>
      </sheetData>
      <sheetData sheetId="5"/>
      <sheetData sheetId="6"/>
      <sheetData sheetId="7" refreshError="1"/>
      <sheetData sheetId="8" refreshError="1"/>
      <sheetData sheetId="9" refreshError="1"/>
      <sheetData sheetId="10">
        <row r="4">
          <cell r="O4">
            <v>67.099999999999994</v>
          </cell>
        </row>
      </sheetData>
      <sheetData sheetId="11">
        <row r="4">
          <cell r="O4">
            <v>67.099999999999994</v>
          </cell>
        </row>
      </sheetData>
      <sheetData sheetId="12"/>
      <sheetData sheetId="13"/>
      <sheetData sheetId="14">
        <row r="4">
          <cell r="O4">
            <v>67.099999999999994</v>
          </cell>
        </row>
      </sheetData>
      <sheetData sheetId="15">
        <row r="4">
          <cell r="O4">
            <v>67.099999999999994</v>
          </cell>
        </row>
      </sheetData>
      <sheetData sheetId="16">
        <row r="4">
          <cell r="O4">
            <v>67.099999999999994</v>
          </cell>
        </row>
      </sheetData>
      <sheetData sheetId="17"/>
      <sheetData sheetId="18"/>
      <sheetData sheetId="19">
        <row r="4">
          <cell r="O4">
            <v>67.099999999999994</v>
          </cell>
        </row>
      </sheetData>
      <sheetData sheetId="20">
        <row r="4">
          <cell r="O4">
            <v>67.099999999999994</v>
          </cell>
        </row>
      </sheetData>
      <sheetData sheetId="21">
        <row r="4">
          <cell r="O4">
            <v>67.099999999999994</v>
          </cell>
        </row>
      </sheetData>
      <sheetData sheetId="22"/>
      <sheetData sheetId="23"/>
      <sheetData sheetId="24">
        <row r="4">
          <cell r="O4">
            <v>67.099999999999994</v>
          </cell>
        </row>
      </sheetData>
      <sheetData sheetId="25">
        <row r="4">
          <cell r="O4">
            <v>67.099999999999994</v>
          </cell>
        </row>
      </sheetData>
      <sheetData sheetId="26"/>
      <sheetData sheetId="27"/>
      <sheetData sheetId="28"/>
      <sheetData sheetId="29">
        <row r="4">
          <cell r="O4">
            <v>67.099999999999994</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O4">
            <v>67.099999999999994</v>
          </cell>
        </row>
      </sheetData>
      <sheetData sheetId="47">
        <row r="4">
          <cell r="O4">
            <v>67.099999999999994</v>
          </cell>
        </row>
      </sheetData>
      <sheetData sheetId="48"/>
      <sheetData sheetId="49"/>
      <sheetData sheetId="50">
        <row r="4">
          <cell r="O4">
            <v>67.099999999999994</v>
          </cell>
        </row>
      </sheetData>
      <sheetData sheetId="51"/>
      <sheetData sheetId="52"/>
      <sheetData sheetId="53"/>
      <sheetData sheetId="54">
        <row r="4">
          <cell r="O4">
            <v>67.099999999999994</v>
          </cell>
        </row>
      </sheetData>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фориш_свод2"/>
      <sheetName val="Фориш_20032"/>
      <sheetName val="Жиззах_янги_раз2"/>
      <sheetName val="фориш_свод1"/>
      <sheetName val="Фориш_20031"/>
      <sheetName val="Жиззах_янги_раз1"/>
      <sheetName val="фориш_свод"/>
      <sheetName val="Фориш_2003"/>
      <sheetName val="Жиззах_янги_раз"/>
      <sheetName val="фориш_свод3"/>
      <sheetName val="Фориш_20033"/>
      <sheetName val="Жиззах_янги_раз3"/>
      <sheetName val="фориш_свод4"/>
      <sheetName val="Фориш_20034"/>
      <sheetName val="Жиззах_янги_раз4"/>
      <sheetName val="фориш_свод5"/>
      <sheetName val="Фориш_20035"/>
      <sheetName val="Жиззах_янги_раз5"/>
      <sheetName val="фориш_свод6"/>
      <sheetName val="Фориш_20036"/>
      <sheetName val="Жиззах_янги_раз6"/>
      <sheetName val="фориш_свод7"/>
      <sheetName val="Фориш_20037"/>
      <sheetName val="Жиззах_янги_раз7"/>
      <sheetName val="фориш_свод8"/>
      <sheetName val="Фориш_20038"/>
      <sheetName val="Жиззах_янги_раз8"/>
      <sheetName val="фориш_свод9"/>
      <sheetName val="Фориш_20039"/>
      <sheetName val="Жиззах_янги_раз9"/>
      <sheetName val="фориш_свод10"/>
      <sheetName val="Фориш_200310"/>
      <sheetName val="Жиззах_янги_раз10"/>
      <sheetName val="фориш_свод11"/>
      <sheetName val="Фориш_200311"/>
      <sheetName val="Жиззах_янги_раз11"/>
      <sheetName val="оборот"/>
      <sheetName val="исходные"/>
      <sheetName val="Тохирбек 2003-1"/>
      <sheetName val="g1"/>
      <sheetName val="фориш_свод12"/>
      <sheetName val="Фориш_200312"/>
      <sheetName val="Жиззах_янги_раз12"/>
      <sheetName val="KAT2344"/>
      <sheetName val="Macro1"/>
      <sheetName val="차체"/>
      <sheetName val="свод себестоимости"/>
    </sheetNames>
    <sheetDataSet>
      <sheetData sheetId="0"/>
      <sheetData sheetId="1"/>
      <sheetData sheetId="2"/>
      <sheetData sheetId="3"/>
      <sheetData sheetId="4" refreshError="1">
        <row r="4">
          <cell r="O4">
            <v>67.099999999999994</v>
          </cell>
        </row>
      </sheetData>
      <sheetData sheetId="5"/>
      <sheetData sheetId="6"/>
      <sheetData sheetId="7"/>
      <sheetData sheetId="8">
        <row r="4">
          <cell r="O4">
            <v>67.099999999999994</v>
          </cell>
        </row>
      </sheetData>
      <sheetData sheetId="9"/>
      <sheetData sheetId="10"/>
      <sheetData sheetId="11">
        <row r="4">
          <cell r="O4">
            <v>67.099999999999994</v>
          </cell>
        </row>
      </sheetData>
      <sheetData sheetId="12"/>
      <sheetData sheetId="13"/>
      <sheetData sheetId="14">
        <row r="4">
          <cell r="O4">
            <v>67.099999999999994</v>
          </cell>
        </row>
      </sheetData>
      <sheetData sheetId="15"/>
      <sheetData sheetId="16"/>
      <sheetData sheetId="17">
        <row r="4">
          <cell r="O4">
            <v>67.099999999999994</v>
          </cell>
        </row>
      </sheetData>
      <sheetData sheetId="18"/>
      <sheetData sheetId="19"/>
      <sheetData sheetId="20">
        <row r="4">
          <cell r="O4">
            <v>67.099999999999994</v>
          </cell>
        </row>
      </sheetData>
      <sheetData sheetId="21"/>
      <sheetData sheetId="22"/>
      <sheetData sheetId="23">
        <row r="4">
          <cell r="O4">
            <v>67.099999999999994</v>
          </cell>
        </row>
      </sheetData>
      <sheetData sheetId="24"/>
      <sheetData sheetId="25"/>
      <sheetData sheetId="26"/>
      <sheetData sheetId="27"/>
      <sheetData sheetId="28"/>
      <sheetData sheetId="29"/>
      <sheetData sheetId="30"/>
      <sheetData sheetId="31"/>
      <sheetData sheetId="32"/>
      <sheetData sheetId="33"/>
      <sheetData sheetId="34"/>
      <sheetData sheetId="35">
        <row r="4">
          <cell r="O4">
            <v>67.099999999999994</v>
          </cell>
        </row>
      </sheetData>
      <sheetData sheetId="36"/>
      <sheetData sheetId="37">
        <row r="4">
          <cell r="O4">
            <v>67.099999999999994</v>
          </cell>
        </row>
      </sheetData>
      <sheetData sheetId="38"/>
      <sheetData sheetId="39"/>
      <sheetData sheetId="40"/>
      <sheetData sheetId="41"/>
      <sheetData sheetId="42"/>
      <sheetData sheetId="43">
        <row r="4">
          <cell r="O4">
            <v>67.099999999999994</v>
          </cell>
        </row>
      </sheetData>
      <sheetData sheetId="44" refreshError="1"/>
      <sheetData sheetId="45" refreshError="1"/>
      <sheetData sheetId="46" refreshError="1"/>
      <sheetData sheetId="47"/>
      <sheetData sheetId="48">
        <row r="4">
          <cell r="O4">
            <v>67.099999999999994</v>
          </cell>
        </row>
      </sheetData>
      <sheetData sheetId="49"/>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 val="gjnht, rjhpbyf"/>
      <sheetName val="Варианты"/>
      <sheetName val="Фориш 2003"/>
      <sheetName val="URGDSPL"/>
      <sheetName val="Лист1"/>
      <sheetName val="효율계획(당월)"/>
      <sheetName val="gjnht,_rjhpbyf"/>
      <sheetName val="Фориш_2003"/>
      <sheetName val="Results"/>
      <sheetName val="Store"/>
      <sheetName val="Трест02-28факт "/>
      <sheetName val="Зан-ть(р-ны)"/>
      <sheetName val="Тахлил туловчи"/>
      <sheetName val="BESHKENT"/>
      <sheetName val="режа"/>
      <sheetName val="физ.тон"/>
      <sheetName val="????(??)"/>
      <sheetName val="Ер Ресурс"/>
      <sheetName val="Массив"/>
      <sheetName val="Прогноз"/>
      <sheetName val="Курс"/>
      <sheetName val="Топливо-энергия"/>
      <sheetName val="____(__)"/>
      <sheetName val="gjnht,_rjhpbyf1"/>
      <sheetName val="Фориш_20031"/>
      <sheetName val="Трест02-28факт_"/>
      <sheetName val="Тахлил_туловчи"/>
      <sheetName val="gjnht,_rjhpbyf2"/>
      <sheetName val="Фориш_20032"/>
      <sheetName val="Трест02-28факт_1"/>
      <sheetName val="Тахлил_туловчи1"/>
      <sheetName val="физ_тон"/>
      <sheetName val="Ер_Ресурс"/>
      <sheetName val="gjnht,_rjhpbyf4"/>
      <sheetName val="Фориш_20034"/>
      <sheetName val="Трест02-28факт_3"/>
      <sheetName val="Тахлил_туловчи3"/>
      <sheetName val="физ_тон2"/>
      <sheetName val="Ер_Ресурс2"/>
      <sheetName val="gjnht,_rjhpbyf3"/>
      <sheetName val="Фориш_20033"/>
      <sheetName val="Трест02-28факт_2"/>
      <sheetName val="Тахлил_туловчи2"/>
      <sheetName val="физ_тон1"/>
      <sheetName val="Ер_Ресурс1"/>
      <sheetName val="жиззах янги раз"/>
      <sheetName val="ГТК_Минфин_факт"/>
      <sheetName val="KAT2344"/>
      <sheetName val="gjnht,_rjhpbyf5"/>
      <sheetName val="Фориш_20035"/>
      <sheetName val="Трест02-28факт_4"/>
      <sheetName val="Тахлил_туловчи4"/>
      <sheetName val="физ_тон3"/>
      <sheetName val="Ер_Ресурс3"/>
      <sheetName val="жиззах_янги_раз"/>
      <sheetName val="База"/>
      <sheetName val="для ГАКа"/>
      <sheetName val="Data input"/>
      <sheetName val="gjnht,_rjhpbyf6"/>
      <sheetName val="Фориш_20036"/>
      <sheetName val="Трест02-28факт_5"/>
      <sheetName val="Тахлил_туловчи5"/>
      <sheetName val="физ_тон4"/>
      <sheetName val="Ер_Ресурс4"/>
      <sheetName val="жиззах_янги_раз1"/>
      <sheetName val="для_ГАКа1"/>
      <sheetName val="для_ГАКа"/>
      <sheetName val="gjnht,_rjhpbyf7"/>
      <sheetName val="Фориш_20037"/>
      <sheetName val="Трест02-28факт_6"/>
      <sheetName val="Тахлил_туловчи6"/>
      <sheetName val="физ_тон5"/>
      <sheetName val="Ер_Ресурс5"/>
      <sheetName val="ВВОД"/>
      <sheetName val="оборот"/>
      <sheetName val="gjnht,_rjhpbyf8"/>
      <sheetName val="Фориш_20038"/>
      <sheetName val="Трест02-28факт_7"/>
      <sheetName val="Тахлил_туловчи7"/>
      <sheetName val="физ_тон6"/>
      <sheetName val="Ер_Ресурс6"/>
      <sheetName val="жиззах_янги_раз2"/>
      <sheetName val="для_ГАКа2"/>
      <sheetName val="Data_input"/>
      <sheetName val="gjnht,_rjhpbyf9"/>
      <sheetName val="Фориш_20039"/>
      <sheetName val="Трест02-28факт_8"/>
      <sheetName val="Тахлил_туловчи8"/>
      <sheetName val="физ_тон7"/>
      <sheetName val="Ер_Ресурс7"/>
      <sheetName val="жиззах_янги_раз3"/>
      <sheetName val="для_ГАКа3"/>
      <sheetName val="Data_input1"/>
      <sheetName val="План пр-ва_1"/>
      <sheetName val="План продаж_1"/>
      <sheetName val="Data_input2"/>
      <sheetName val="жиззах_янги_раз4"/>
      <sheetName val="Data_input3"/>
      <sheetName val="gjnht,_rjhpbyf10"/>
      <sheetName val="Фориш_200310"/>
      <sheetName val="Тахлил_туловчи9"/>
      <sheetName val="Трест02-28факт_9"/>
      <sheetName val="физ_тон8"/>
      <sheetName val="Ер_Ресурс8"/>
      <sheetName val="жиззах_янги_раз5"/>
      <sheetName val="для_ГАКа4"/>
      <sheetName val="Data_input4"/>
      <sheetName val="Локально-ресурсная ведомость"/>
      <sheetName val="gjnht,_rjhpbyf11"/>
      <sheetName val="Фориш_200311"/>
      <sheetName val="Трест02-28факт_10"/>
      <sheetName val="Тахлил_туловчи10"/>
      <sheetName val="физ_тон9"/>
      <sheetName val="Ер_Ресурс9"/>
      <sheetName val="для_ГАКа5"/>
      <sheetName val="Доход 2008"/>
      <sheetName val="1-шакл"/>
      <sheetName val="gjnht,_rjhpbyf13"/>
      <sheetName val="Фориш_200313"/>
      <sheetName val="Трест02-28факт_12"/>
      <sheetName val="Тахлил_туловчи12"/>
      <sheetName val="физ_тон11"/>
      <sheetName val="Ер_Ресурс11"/>
      <sheetName val="жиззах_янги_раз7"/>
      <sheetName val="для_ГАКа7"/>
      <sheetName val="Data_input6"/>
      <sheetName val="План_пр-ва_11"/>
      <sheetName val="План_продаж_11"/>
      <sheetName val="Локально-ресурсная_ведомость1"/>
      <sheetName val="gjnht,_rjhpbyf12"/>
      <sheetName val="Фориш_200312"/>
      <sheetName val="Трест02-28факт_11"/>
      <sheetName val="Тахлил_туловчи11"/>
      <sheetName val="физ_тон10"/>
      <sheetName val="Ер_Ресурс10"/>
      <sheetName val="жиззах_янги_раз6"/>
      <sheetName val="для_ГАКа6"/>
      <sheetName val="Data_input5"/>
      <sheetName val="План_пр-ва_1"/>
      <sheetName val="План_продаж_1"/>
      <sheetName val="Локально-ресурсная_ведомость"/>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refreshError="1"/>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гноз"/>
      <sheetName val="факт_туман"/>
      <sheetName val="факт_обл"/>
      <sheetName val="30 та туман"/>
      <sheetName val="микрокред узи"/>
      <sheetName val="Лист1"/>
      <sheetName val="ПК-308"/>
    </sheetNames>
    <sheetDataSet>
      <sheetData sheetId="0" refreshError="1"/>
      <sheetData sheetId="1" refreshError="1">
        <row r="6">
          <cell r="C6" t="str">
            <v>Пахтаобод тумани</v>
          </cell>
          <cell r="D6">
            <v>32</v>
          </cell>
          <cell r="E6">
            <v>143.69999999999999</v>
          </cell>
          <cell r="F6">
            <v>5</v>
          </cell>
          <cell r="G6">
            <v>35</v>
          </cell>
          <cell r="H6">
            <v>470.81148673606657</v>
          </cell>
          <cell r="I6">
            <v>350.70422607402247</v>
          </cell>
          <cell r="J6">
            <v>120.1072606620441</v>
          </cell>
          <cell r="K6">
            <v>436.9130596910698</v>
          </cell>
          <cell r="L6">
            <v>437.9</v>
          </cell>
        </row>
        <row r="7">
          <cell r="C7" t="str">
            <v>Асака тумани</v>
          </cell>
          <cell r="D7">
            <v>34</v>
          </cell>
          <cell r="E7">
            <v>242</v>
          </cell>
          <cell r="F7">
            <v>8</v>
          </cell>
          <cell r="G7">
            <v>53</v>
          </cell>
          <cell r="H7">
            <v>793.10135883053374</v>
          </cell>
          <cell r="I7">
            <v>590.77572676735349</v>
          </cell>
          <cell r="J7">
            <v>202.32563206318025</v>
          </cell>
          <cell r="K7">
            <v>735.9980609947354</v>
          </cell>
          <cell r="L7">
            <v>1129.5</v>
          </cell>
        </row>
        <row r="8">
          <cell r="C8" t="str">
            <v>Мархамат тумани</v>
          </cell>
          <cell r="D8">
            <v>34</v>
          </cell>
          <cell r="E8">
            <v>130.30000000000001</v>
          </cell>
          <cell r="F8">
            <v>5</v>
          </cell>
          <cell r="G8">
            <v>23</v>
          </cell>
          <cell r="H8">
            <v>427.02936799842388</v>
          </cell>
          <cell r="I8">
            <v>318.09122809002554</v>
          </cell>
          <cell r="J8">
            <v>108.93813990839834</v>
          </cell>
          <cell r="K8">
            <v>396.28325350253738</v>
          </cell>
          <cell r="L8">
            <v>482.6</v>
          </cell>
        </row>
        <row r="9">
          <cell r="C9" t="str">
            <v>Шахрихон тумани</v>
          </cell>
          <cell r="D9">
            <v>38</v>
          </cell>
          <cell r="E9">
            <v>221.9</v>
          </cell>
          <cell r="F9">
            <v>12</v>
          </cell>
          <cell r="G9">
            <v>52</v>
          </cell>
          <cell r="H9">
            <v>727.22806415080777</v>
          </cell>
          <cell r="I9">
            <v>541.70716433750317</v>
          </cell>
          <cell r="J9">
            <v>185.5208998133046</v>
          </cell>
          <cell r="K9">
            <v>674.86764353194962</v>
          </cell>
          <cell r="L9">
            <v>1265.5999999999999</v>
          </cell>
        </row>
        <row r="10">
          <cell r="C10" t="str">
            <v>Буз тумани</v>
          </cell>
          <cell r="D10">
            <v>38</v>
          </cell>
          <cell r="E10">
            <v>52.6</v>
          </cell>
          <cell r="F10">
            <v>3</v>
          </cell>
          <cell r="G10">
            <v>39</v>
          </cell>
          <cell r="H10">
            <v>172.38484080366149</v>
          </cell>
          <cell r="I10">
            <v>128.40827780149917</v>
          </cell>
          <cell r="J10">
            <v>43.976563002162322</v>
          </cell>
          <cell r="K10">
            <v>159.97313226579786</v>
          </cell>
          <cell r="L10">
            <v>515.20000000000005</v>
          </cell>
        </row>
        <row r="11">
          <cell r="C11" t="str">
            <v>Охунбобоев тумани</v>
          </cell>
          <cell r="D11">
            <v>41</v>
          </cell>
          <cell r="E11">
            <v>143.1</v>
          </cell>
          <cell r="F11">
            <v>8</v>
          </cell>
          <cell r="G11">
            <v>53</v>
          </cell>
          <cell r="H11">
            <v>468.97853077954289</v>
          </cell>
          <cell r="I11">
            <v>349.33886983639786</v>
          </cell>
          <cell r="J11">
            <v>119.63966094314503</v>
          </cell>
          <cell r="K11">
            <v>435.21207656341585</v>
          </cell>
          <cell r="L11">
            <v>1317.9</v>
          </cell>
        </row>
        <row r="12">
          <cell r="C12" t="str">
            <v>Кургонтепа тумани</v>
          </cell>
          <cell r="D12">
            <v>41</v>
          </cell>
          <cell r="E12">
            <v>159.19999999999999</v>
          </cell>
          <cell r="F12">
            <v>5</v>
          </cell>
          <cell r="G12">
            <v>35</v>
          </cell>
          <cell r="H12">
            <v>521.74271209016933</v>
          </cell>
          <cell r="I12">
            <v>388.64254422050698</v>
          </cell>
          <cell r="J12">
            <v>133.10016786966236</v>
          </cell>
          <cell r="K12">
            <v>484.17723681967715</v>
          </cell>
          <cell r="L12">
            <v>581.29999999999995</v>
          </cell>
        </row>
        <row r="13">
          <cell r="C13" t="str">
            <v>Олтинкул тумани</v>
          </cell>
          <cell r="D13">
            <v>50</v>
          </cell>
          <cell r="E13">
            <v>130.5</v>
          </cell>
          <cell r="F13">
            <v>8</v>
          </cell>
          <cell r="G13">
            <v>37</v>
          </cell>
          <cell r="H13">
            <v>427.68482366687874</v>
          </cell>
          <cell r="I13">
            <v>318.5794724923125</v>
          </cell>
          <cell r="J13">
            <v>109.10535117456624</v>
          </cell>
          <cell r="K13">
            <v>396.89151636286351</v>
          </cell>
          <cell r="L13">
            <v>903.2</v>
          </cell>
        </row>
        <row r="14">
          <cell r="C14" t="str">
            <v>Куйган-ёр тумани</v>
          </cell>
          <cell r="D14">
            <v>63</v>
          </cell>
          <cell r="E14">
            <v>193.1</v>
          </cell>
          <cell r="F14">
            <v>9</v>
          </cell>
          <cell r="G14">
            <v>34</v>
          </cell>
          <cell r="H14">
            <v>632.84244789328966</v>
          </cell>
          <cell r="I14">
            <v>471.39997040816525</v>
          </cell>
          <cell r="J14">
            <v>161.44247748512441</v>
          </cell>
          <cell r="K14">
            <v>587.27779164497281</v>
          </cell>
          <cell r="L14">
            <v>1709.5</v>
          </cell>
        </row>
        <row r="15">
          <cell r="C15" t="str">
            <v>Баликчи тумани</v>
          </cell>
          <cell r="D15">
            <v>67</v>
          </cell>
          <cell r="E15">
            <v>147.1</v>
          </cell>
          <cell r="F15">
            <v>9</v>
          </cell>
          <cell r="G15">
            <v>47</v>
          </cell>
          <cell r="H15">
            <v>482.08764414864271</v>
          </cell>
          <cell r="I15">
            <v>359.10375788213935</v>
          </cell>
          <cell r="J15">
            <v>122.98388626650336</v>
          </cell>
          <cell r="K15">
            <v>447.37733376994044</v>
          </cell>
          <cell r="L15">
            <v>831.88969999999949</v>
          </cell>
        </row>
        <row r="16">
          <cell r="C16" t="str">
            <v>Избосган тумани</v>
          </cell>
          <cell r="D16">
            <v>78</v>
          </cell>
          <cell r="E16">
            <v>182</v>
          </cell>
          <cell r="F16">
            <v>9</v>
          </cell>
          <cell r="G16">
            <v>54</v>
          </cell>
          <cell r="H16">
            <v>596.46465829403792</v>
          </cell>
          <cell r="I16">
            <v>444.3024060812329</v>
          </cell>
          <cell r="J16">
            <v>152.16225221280502</v>
          </cell>
          <cell r="K16">
            <v>553.51920289686723</v>
          </cell>
          <cell r="L16">
            <v>371.6</v>
          </cell>
        </row>
        <row r="17">
          <cell r="C17" t="str">
            <v>Улугнор тумани</v>
          </cell>
          <cell r="D17">
            <v>67</v>
          </cell>
          <cell r="E17">
            <v>46</v>
          </cell>
          <cell r="F17">
            <v>4</v>
          </cell>
          <cell r="G17">
            <v>26</v>
          </cell>
          <cell r="H17">
            <v>150.75480374464695</v>
          </cell>
          <cell r="I17">
            <v>112.2962125260259</v>
          </cell>
          <cell r="J17">
            <v>38.458591218621052</v>
          </cell>
          <cell r="K17">
            <v>139.90045787503237</v>
          </cell>
          <cell r="L17">
            <v>218.8</v>
          </cell>
        </row>
        <row r="18">
          <cell r="C18" t="str">
            <v>Андижон ш</v>
          </cell>
          <cell r="D18">
            <v>78</v>
          </cell>
          <cell r="E18">
            <v>356.2</v>
          </cell>
          <cell r="H18">
            <v>1167.3665455183313</v>
          </cell>
          <cell r="I18">
            <v>869.56328047327008</v>
          </cell>
          <cell r="J18">
            <v>297.80326504506127</v>
          </cell>
          <cell r="K18">
            <v>1083.3161542410116</v>
          </cell>
          <cell r="L18">
            <v>1487.1</v>
          </cell>
        </row>
        <row r="19">
          <cell r="C19" t="str">
            <v xml:space="preserve">Хонабод ш </v>
          </cell>
          <cell r="D19">
            <v>78</v>
          </cell>
          <cell r="E19">
            <v>36.200000000000003</v>
          </cell>
          <cell r="G19">
            <v>3</v>
          </cell>
          <cell r="H19">
            <v>118.6374759903526</v>
          </cell>
          <cell r="I19">
            <v>88.372236813959518</v>
          </cell>
          <cell r="J19">
            <v>30.265239176393081</v>
          </cell>
          <cell r="K19">
            <v>110.09557771904721</v>
          </cell>
          <cell r="L19">
            <v>43.3</v>
          </cell>
        </row>
        <row r="20">
          <cell r="C20" t="str">
            <v>Булакбоши тумани</v>
          </cell>
          <cell r="D20">
            <v>78</v>
          </cell>
          <cell r="E20">
            <v>107.5</v>
          </cell>
          <cell r="F20">
            <v>5</v>
          </cell>
          <cell r="G20">
            <v>22</v>
          </cell>
          <cell r="H20">
            <v>352.30742179455535</v>
          </cell>
          <cell r="I20">
            <v>262.43136622929967</v>
          </cell>
          <cell r="J20">
            <v>89.876055565255683</v>
          </cell>
          <cell r="K20">
            <v>326.94128742534741</v>
          </cell>
          <cell r="L20">
            <v>325.39999999999998</v>
          </cell>
        </row>
        <row r="21">
          <cell r="C21" t="str">
            <v>Ходжиобод тумани</v>
          </cell>
          <cell r="D21">
            <v>78</v>
          </cell>
          <cell r="E21">
            <v>84.5</v>
          </cell>
          <cell r="F21">
            <v>4</v>
          </cell>
          <cell r="G21">
            <v>23</v>
          </cell>
          <cell r="H21">
            <v>276.93001992223185</v>
          </cell>
          <cell r="I21">
            <v>206.28325996628666</v>
          </cell>
          <cell r="J21">
            <v>70.646759955945186</v>
          </cell>
          <cell r="K21">
            <v>256.9910584878312</v>
          </cell>
          <cell r="L21">
            <v>361.7</v>
          </cell>
        </row>
        <row r="22">
          <cell r="E22">
            <v>1525.9</v>
          </cell>
          <cell r="F22">
            <v>120</v>
          </cell>
          <cell r="G22">
            <v>1536</v>
          </cell>
          <cell r="H22">
            <v>7786.3522023621708</v>
          </cell>
          <cell r="I22">
            <v>5800.0000000000009</v>
          </cell>
          <cell r="J22">
            <v>1986.3522023621722</v>
          </cell>
          <cell r="K22">
            <v>7225.7348437920946</v>
          </cell>
          <cell r="L22">
            <v>11982.4897</v>
          </cell>
        </row>
        <row r="23">
          <cell r="C23" t="str">
            <v>Янгибозор тумани</v>
          </cell>
          <cell r="D23">
            <v>100</v>
          </cell>
          <cell r="E23">
            <v>91</v>
          </cell>
          <cell r="F23">
            <v>10</v>
          </cell>
          <cell r="G23">
            <v>139</v>
          </cell>
          <cell r="H23">
            <v>308.66898112917028</v>
          </cell>
          <cell r="I23">
            <v>201.44778095316076</v>
          </cell>
          <cell r="J23">
            <v>107.22120017600952</v>
          </cell>
          <cell r="K23">
            <v>286.44481448787002</v>
          </cell>
          <cell r="L23">
            <v>1084.5</v>
          </cell>
        </row>
        <row r="24">
          <cell r="C24" t="str">
            <v>Шофиркон тумани</v>
          </cell>
          <cell r="D24">
            <v>101</v>
          </cell>
          <cell r="E24">
            <v>138</v>
          </cell>
          <cell r="F24">
            <v>12</v>
          </cell>
          <cell r="G24">
            <v>134</v>
          </cell>
          <cell r="H24">
            <v>468.09142193214842</v>
          </cell>
          <cell r="I24">
            <v>305.49223924765045</v>
          </cell>
          <cell r="J24">
            <v>162.59918268449798</v>
          </cell>
          <cell r="K24">
            <v>434.38883955303373</v>
          </cell>
          <cell r="L24">
            <v>864.3</v>
          </cell>
        </row>
        <row r="25">
          <cell r="C25" t="str">
            <v>Гиждувон тумани</v>
          </cell>
          <cell r="D25">
            <v>104</v>
          </cell>
          <cell r="E25">
            <v>242.9</v>
          </cell>
          <cell r="F25">
            <v>14</v>
          </cell>
          <cell r="G25">
            <v>266</v>
          </cell>
          <cell r="H25">
            <v>1029.2087419370932</v>
          </cell>
          <cell r="I25">
            <v>671.69631506982728</v>
          </cell>
          <cell r="J25">
            <v>357.51242686726596</v>
          </cell>
          <cell r="K25">
            <v>955.10571251762258</v>
          </cell>
          <cell r="L25">
            <v>537.9</v>
          </cell>
        </row>
        <row r="26">
          <cell r="C26" t="str">
            <v>Когон тумани</v>
          </cell>
          <cell r="D26">
            <v>106</v>
          </cell>
          <cell r="E26">
            <v>110.8</v>
          </cell>
          <cell r="F26">
            <v>9</v>
          </cell>
          <cell r="G26">
            <v>140</v>
          </cell>
          <cell r="H26">
            <v>375.8299242759569</v>
          </cell>
          <cell r="I26">
            <v>245.27927614956286</v>
          </cell>
          <cell r="J26">
            <v>130.55064812639404</v>
          </cell>
          <cell r="K26">
            <v>348.77016972808804</v>
          </cell>
          <cell r="L26">
            <v>223.8</v>
          </cell>
        </row>
        <row r="27">
          <cell r="C27" t="str">
            <v>Жондор тумани</v>
          </cell>
          <cell r="D27">
            <v>108</v>
          </cell>
          <cell r="E27">
            <v>128.80000000000001</v>
          </cell>
          <cell r="F27">
            <v>13</v>
          </cell>
          <cell r="G27">
            <v>137</v>
          </cell>
          <cell r="H27">
            <v>545.17012713667191</v>
          </cell>
          <cell r="I27">
            <v>355.79640024689354</v>
          </cell>
          <cell r="J27">
            <v>189.37372688977837</v>
          </cell>
          <cell r="K27">
            <v>505.91787798283156</v>
          </cell>
          <cell r="L27">
            <v>494.2</v>
          </cell>
        </row>
        <row r="28">
          <cell r="C28" t="str">
            <v>Вобкент тумани</v>
          </cell>
          <cell r="D28">
            <v>109</v>
          </cell>
          <cell r="E28">
            <v>107.8</v>
          </cell>
          <cell r="F28">
            <v>11</v>
          </cell>
          <cell r="G28">
            <v>197</v>
          </cell>
          <cell r="H28">
            <v>365.654023799171</v>
          </cell>
          <cell r="I28">
            <v>238.63814051374433</v>
          </cell>
          <cell r="J28">
            <v>127.01588328542667</v>
          </cell>
          <cell r="K28">
            <v>339.32693408563068</v>
          </cell>
          <cell r="L28">
            <v>145.1</v>
          </cell>
        </row>
        <row r="29">
          <cell r="C29" t="str">
            <v xml:space="preserve">Бухоро ш </v>
          </cell>
          <cell r="D29">
            <v>109</v>
          </cell>
          <cell r="E29">
            <v>261.60000000000002</v>
          </cell>
          <cell r="F29">
            <v>2</v>
          </cell>
          <cell r="G29">
            <v>29</v>
          </cell>
          <cell r="H29">
            <v>887.33852157572494</v>
          </cell>
          <cell r="I29">
            <v>579.1070274433722</v>
          </cell>
          <cell r="J29">
            <v>308.23149413235274</v>
          </cell>
          <cell r="K29">
            <v>823.45014802227274</v>
          </cell>
          <cell r="L29">
            <v>1168.4859999999999</v>
          </cell>
        </row>
        <row r="30">
          <cell r="C30" t="str">
            <v>Олот тумани</v>
          </cell>
          <cell r="D30">
            <v>109</v>
          </cell>
          <cell r="E30">
            <v>76.8</v>
          </cell>
          <cell r="F30">
            <v>10</v>
          </cell>
          <cell r="G30">
            <v>66</v>
          </cell>
          <cell r="H30">
            <v>360.82305220571737</v>
          </cell>
          <cell r="I30">
            <v>235.48528562113776</v>
          </cell>
          <cell r="J30">
            <v>125.33776658457961</v>
          </cell>
          <cell r="K30">
            <v>334.84379244690575</v>
          </cell>
          <cell r="L30">
            <v>308.79999999999995</v>
          </cell>
        </row>
        <row r="31">
          <cell r="C31" t="str">
            <v>Бухоро тумани</v>
          </cell>
          <cell r="D31">
            <v>109</v>
          </cell>
          <cell r="E31">
            <v>118.4</v>
          </cell>
          <cell r="F31">
            <v>14</v>
          </cell>
          <cell r="G31">
            <v>169</v>
          </cell>
          <cell r="H31">
            <v>401.60887215048098</v>
          </cell>
          <cell r="I31">
            <v>262.10348642696965</v>
          </cell>
          <cell r="J31">
            <v>139.50538572351132</v>
          </cell>
          <cell r="K31">
            <v>372.69303335564638</v>
          </cell>
          <cell r="L31">
            <v>249.25</v>
          </cell>
        </row>
        <row r="32">
          <cell r="C32" t="str">
            <v>Коракул тумани</v>
          </cell>
          <cell r="D32">
            <v>109</v>
          </cell>
          <cell r="E32">
            <v>126.8</v>
          </cell>
          <cell r="F32">
            <v>16</v>
          </cell>
          <cell r="G32">
            <v>102</v>
          </cell>
          <cell r="H32">
            <v>585.14139348548133</v>
          </cell>
          <cell r="I32">
            <v>381.88299592100111</v>
          </cell>
          <cell r="J32">
            <v>203.25839756448022</v>
          </cell>
          <cell r="K32">
            <v>543.01121315452667</v>
          </cell>
          <cell r="L32">
            <v>119</v>
          </cell>
        </row>
        <row r="33">
          <cell r="C33" t="str">
            <v>Караулбозор тумани</v>
          </cell>
          <cell r="D33">
            <v>109</v>
          </cell>
          <cell r="E33">
            <v>13.4</v>
          </cell>
          <cell r="F33">
            <v>3</v>
          </cell>
          <cell r="G33">
            <v>5</v>
          </cell>
          <cell r="H33">
            <v>45.45235546297674</v>
          </cell>
          <cell r="I33">
            <v>29.663739173322586</v>
          </cell>
          <cell r="J33">
            <v>15.788616289654154</v>
          </cell>
          <cell r="K33">
            <v>42.179785869642416</v>
          </cell>
          <cell r="L33">
            <v>173.93900000000002</v>
          </cell>
        </row>
        <row r="34">
          <cell r="C34" t="str">
            <v>Ромитан тумани</v>
          </cell>
          <cell r="D34">
            <v>110</v>
          </cell>
          <cell r="E34">
            <v>109.6</v>
          </cell>
          <cell r="F34">
            <v>6</v>
          </cell>
          <cell r="G34">
            <v>152</v>
          </cell>
          <cell r="H34">
            <v>602.79956408524254</v>
          </cell>
          <cell r="I34">
            <v>393.40731323335729</v>
          </cell>
          <cell r="J34">
            <v>209.39225085188525</v>
          </cell>
          <cell r="K34">
            <v>559.39799547110511</v>
          </cell>
          <cell r="L34">
            <v>525.72699999999998</v>
          </cell>
        </row>
        <row r="35">
          <cell r="E35">
            <v>1051.4000000000001</v>
          </cell>
          <cell r="F35">
            <v>105</v>
          </cell>
          <cell r="G35">
            <v>558</v>
          </cell>
          <cell r="H35">
            <v>5975.7869791758358</v>
          </cell>
          <cell r="I35">
            <v>3899.9999999999995</v>
          </cell>
          <cell r="J35">
            <v>2075.7869791758358</v>
          </cell>
          <cell r="K35">
            <v>5545.5303166751755</v>
          </cell>
          <cell r="L35">
            <v>5895.0020000000004</v>
          </cell>
        </row>
        <row r="36">
          <cell r="C36" t="str">
            <v>Жиззах ш</v>
          </cell>
          <cell r="D36">
            <v>135</v>
          </cell>
          <cell r="E36">
            <v>140</v>
          </cell>
          <cell r="G36">
            <v>1</v>
          </cell>
          <cell r="H36">
            <v>516.1</v>
          </cell>
          <cell r="I36">
            <v>320.18303284141939</v>
          </cell>
          <cell r="J36">
            <v>195.91696715858063</v>
          </cell>
          <cell r="K36">
            <v>478.94080000000002</v>
          </cell>
          <cell r="L36">
            <v>1519.2639999999999</v>
          </cell>
        </row>
        <row r="37">
          <cell r="C37" t="str">
            <v>Жиззах тумани</v>
          </cell>
          <cell r="D37">
            <v>135</v>
          </cell>
          <cell r="E37">
            <v>156.5</v>
          </cell>
          <cell r="F37">
            <v>13</v>
          </cell>
          <cell r="G37">
            <v>46</v>
          </cell>
          <cell r="H37">
            <v>647.31682224388396</v>
          </cell>
          <cell r="I37">
            <v>401.58857460824788</v>
          </cell>
          <cell r="J37">
            <v>245.72824763563608</v>
          </cell>
          <cell r="K37">
            <v>600.71001104232437</v>
          </cell>
          <cell r="L37">
            <v>993</v>
          </cell>
        </row>
        <row r="38">
          <cell r="C38" t="str">
            <v>Дустлик тумани</v>
          </cell>
          <cell r="D38">
            <v>135</v>
          </cell>
          <cell r="E38">
            <v>51.6</v>
          </cell>
          <cell r="F38">
            <v>8</v>
          </cell>
          <cell r="G38">
            <v>9</v>
          </cell>
          <cell r="H38">
            <v>221.98119869510808</v>
          </cell>
          <cell r="I38">
            <v>137.71480998251005</v>
          </cell>
          <cell r="J38">
            <v>84.26638871259803</v>
          </cell>
          <cell r="K38">
            <v>205.99855238906031</v>
          </cell>
          <cell r="L38">
            <v>163.1</v>
          </cell>
        </row>
        <row r="39">
          <cell r="C39" t="str">
            <v>Заварабод тумани</v>
          </cell>
          <cell r="D39">
            <v>135</v>
          </cell>
          <cell r="E39">
            <v>40.9</v>
          </cell>
          <cell r="F39">
            <v>7</v>
          </cell>
          <cell r="G39">
            <v>16</v>
          </cell>
          <cell r="H39">
            <v>207.08688346182015</v>
          </cell>
          <cell r="I39">
            <v>128.47453285890941</v>
          </cell>
          <cell r="J39">
            <v>78.612350602910738</v>
          </cell>
          <cell r="K39">
            <v>192.17662785256911</v>
          </cell>
          <cell r="L39">
            <v>123.8</v>
          </cell>
        </row>
        <row r="40">
          <cell r="C40" t="str">
            <v>Пахтакор тумани</v>
          </cell>
          <cell r="D40">
            <v>135</v>
          </cell>
          <cell r="E40">
            <v>59.4</v>
          </cell>
          <cell r="F40">
            <v>7</v>
          </cell>
          <cell r="G40">
            <v>20</v>
          </cell>
          <cell r="H40">
            <v>289.38869189320576</v>
          </cell>
          <cell r="I40">
            <v>179.533712537062</v>
          </cell>
          <cell r="J40">
            <v>109.85497935614376</v>
          </cell>
          <cell r="K40">
            <v>268.55270607689494</v>
          </cell>
          <cell r="L40">
            <v>266.89999999999998</v>
          </cell>
        </row>
        <row r="41">
          <cell r="C41" t="str">
            <v>Галлаорол тумани</v>
          </cell>
          <cell r="D41">
            <v>142</v>
          </cell>
          <cell r="E41">
            <v>129.80000000000001</v>
          </cell>
          <cell r="F41">
            <v>14</v>
          </cell>
          <cell r="G41">
            <v>106</v>
          </cell>
          <cell r="H41">
            <v>640.00886598885711</v>
          </cell>
          <cell r="I41">
            <v>397.05479511278787</v>
          </cell>
          <cell r="J41">
            <v>242.95407087606924</v>
          </cell>
          <cell r="K41">
            <v>593.92822763765946</v>
          </cell>
          <cell r="L41">
            <v>1782.1638</v>
          </cell>
        </row>
        <row r="42">
          <cell r="C42" t="str">
            <v>Бахмал тумани</v>
          </cell>
          <cell r="D42">
            <v>142</v>
          </cell>
          <cell r="E42">
            <v>115.4</v>
          </cell>
          <cell r="F42">
            <v>10</v>
          </cell>
          <cell r="G42">
            <v>102</v>
          </cell>
          <cell r="H42">
            <v>527.76097946929212</v>
          </cell>
          <cell r="I42">
            <v>327.41738233256348</v>
          </cell>
          <cell r="J42">
            <v>200.34359713672865</v>
          </cell>
          <cell r="K42">
            <v>489.76218894750309</v>
          </cell>
          <cell r="L42">
            <v>201.2</v>
          </cell>
        </row>
        <row r="43">
          <cell r="C43" t="str">
            <v>Фориш тумани</v>
          </cell>
          <cell r="D43">
            <v>142</v>
          </cell>
          <cell r="E43">
            <v>74.2</v>
          </cell>
          <cell r="F43">
            <v>11</v>
          </cell>
          <cell r="G43">
            <v>112</v>
          </cell>
          <cell r="H43">
            <v>443.99619303831435</v>
          </cell>
          <cell r="I43">
            <v>275.45058643102459</v>
          </cell>
          <cell r="J43">
            <v>168.54560660728976</v>
          </cell>
          <cell r="K43">
            <v>412.02846713955574</v>
          </cell>
          <cell r="L43">
            <v>154.81899999999899</v>
          </cell>
        </row>
        <row r="44">
          <cell r="C44" t="str">
            <v>Мирзачул тумани</v>
          </cell>
          <cell r="D44">
            <v>144</v>
          </cell>
          <cell r="E44">
            <v>43.4</v>
          </cell>
          <cell r="F44">
            <v>7</v>
          </cell>
          <cell r="G44">
            <v>8</v>
          </cell>
          <cell r="H44">
            <v>202.8251321514669</v>
          </cell>
          <cell r="I44">
            <v>125.83058699616035</v>
          </cell>
          <cell r="J44">
            <v>76.994545155306554</v>
          </cell>
          <cell r="K44">
            <v>188.22172263656128</v>
          </cell>
          <cell r="L44">
            <v>494.85</v>
          </cell>
        </row>
        <row r="45">
          <cell r="C45" t="str">
            <v>Арнасой  тумани</v>
          </cell>
          <cell r="D45">
            <v>144</v>
          </cell>
          <cell r="E45">
            <v>37.799999999999997</v>
          </cell>
          <cell r="F45">
            <v>6</v>
          </cell>
          <cell r="G45">
            <v>12</v>
          </cell>
          <cell r="H45">
            <v>236.82487655225822</v>
          </cell>
          <cell r="I45">
            <v>146.9236722084805</v>
          </cell>
          <cell r="J45">
            <v>89.901204343777721</v>
          </cell>
          <cell r="K45">
            <v>219.77348544049565</v>
          </cell>
          <cell r="L45">
            <v>169.7</v>
          </cell>
        </row>
        <row r="46">
          <cell r="C46" t="str">
            <v>Зомин тумани</v>
          </cell>
          <cell r="D46">
            <v>145</v>
          </cell>
          <cell r="E46">
            <v>129.80000000000001</v>
          </cell>
          <cell r="F46">
            <v>12</v>
          </cell>
          <cell r="G46">
            <v>80</v>
          </cell>
          <cell r="H46">
            <v>610.20886598885716</v>
          </cell>
          <cell r="I46">
            <v>378.56718732616844</v>
          </cell>
          <cell r="J46">
            <v>231.64167866268872</v>
          </cell>
          <cell r="K46">
            <v>566.27382763765945</v>
          </cell>
          <cell r="L46">
            <v>682.35</v>
          </cell>
        </row>
        <row r="47">
          <cell r="C47" t="str">
            <v>Янгиобод тумани</v>
          </cell>
          <cell r="D47">
            <v>145</v>
          </cell>
          <cell r="E47">
            <v>22.9</v>
          </cell>
          <cell r="F47">
            <v>5</v>
          </cell>
          <cell r="G47">
            <v>30</v>
          </cell>
          <cell r="H47">
            <v>84.488097312363848</v>
          </cell>
          <cell r="I47">
            <v>52.415530394252336</v>
          </cell>
          <cell r="J47">
            <v>32.072566918111512</v>
          </cell>
          <cell r="K47">
            <v>78.404954305873659</v>
          </cell>
          <cell r="L47">
            <v>46</v>
          </cell>
        </row>
        <row r="48">
          <cell r="C48" t="str">
            <v>Зарбдор тумани</v>
          </cell>
          <cell r="D48">
            <v>149</v>
          </cell>
          <cell r="E48">
            <v>49.7</v>
          </cell>
          <cell r="F48">
            <v>5</v>
          </cell>
          <cell r="G48">
            <v>16</v>
          </cell>
          <cell r="H48">
            <v>207.68499722377661</v>
          </cell>
          <cell r="I48">
            <v>128.8455963704138</v>
          </cell>
          <cell r="J48">
            <v>78.839400853362804</v>
          </cell>
          <cell r="K48">
            <v>192.73167742366471</v>
          </cell>
          <cell r="L48">
            <v>531.20000000000005</v>
          </cell>
        </row>
        <row r="49">
          <cell r="E49">
            <v>2420.4</v>
          </cell>
          <cell r="F49">
            <v>148</v>
          </cell>
          <cell r="G49">
            <v>1064</v>
          </cell>
          <cell r="H49">
            <v>4835.6716040192041</v>
          </cell>
          <cell r="I49">
            <v>3000.0000000000005</v>
          </cell>
          <cell r="J49">
            <v>1835.6716040192041</v>
          </cell>
          <cell r="K49">
            <v>4487.5032485298216</v>
          </cell>
          <cell r="L49">
            <v>7128.3467999999993</v>
          </cell>
        </row>
        <row r="50">
          <cell r="C50" t="str">
            <v>Карши ш</v>
          </cell>
          <cell r="D50">
            <v>152</v>
          </cell>
          <cell r="E50">
            <v>221.5</v>
          </cell>
          <cell r="H50">
            <v>743.42991814933657</v>
          </cell>
          <cell r="I50">
            <v>558.23417616922836</v>
          </cell>
          <cell r="J50">
            <v>185.19574198010821</v>
          </cell>
          <cell r="K50">
            <v>689.90296404258436</v>
          </cell>
          <cell r="L50">
            <v>1443.1</v>
          </cell>
        </row>
        <row r="51">
          <cell r="C51" t="str">
            <v>Гузор тумани</v>
          </cell>
          <cell r="D51">
            <v>152</v>
          </cell>
          <cell r="E51">
            <v>151.30000000000001</v>
          </cell>
          <cell r="F51">
            <v>12</v>
          </cell>
          <cell r="G51">
            <v>82</v>
          </cell>
          <cell r="H51">
            <v>507.81465740855361</v>
          </cell>
          <cell r="I51">
            <v>381.31300611469186</v>
          </cell>
          <cell r="J51">
            <v>126.50165129386176</v>
          </cell>
          <cell r="K51">
            <v>471.2520020751378</v>
          </cell>
          <cell r="L51">
            <v>299.10000000000002</v>
          </cell>
        </row>
        <row r="52">
          <cell r="C52" t="str">
            <v>Дехконобод тумани</v>
          </cell>
          <cell r="D52">
            <v>152</v>
          </cell>
          <cell r="E52">
            <v>108.7</v>
          </cell>
          <cell r="F52">
            <v>14</v>
          </cell>
          <cell r="G52">
            <v>80</v>
          </cell>
          <cell r="H52">
            <v>364.83445644619815</v>
          </cell>
          <cell r="I52">
            <v>273.95058667988769</v>
          </cell>
          <cell r="J52">
            <v>90.883869766310454</v>
          </cell>
          <cell r="K52">
            <v>338.56637558207188</v>
          </cell>
          <cell r="L52">
            <v>397.1</v>
          </cell>
        </row>
        <row r="53">
          <cell r="C53" t="str">
            <v>Касбий тумани</v>
          </cell>
          <cell r="D53">
            <v>152</v>
          </cell>
          <cell r="E53">
            <v>140.4</v>
          </cell>
          <cell r="F53">
            <v>10</v>
          </cell>
          <cell r="G53">
            <v>56</v>
          </cell>
          <cell r="H53">
            <v>471.23052148156597</v>
          </cell>
          <cell r="I53">
            <v>353.84234010907295</v>
          </cell>
          <cell r="J53">
            <v>117.38818137249302</v>
          </cell>
          <cell r="K53">
            <v>437.30192393489324</v>
          </cell>
          <cell r="L53">
            <v>525.5</v>
          </cell>
        </row>
        <row r="54">
          <cell r="C54" t="str">
            <v>Миришкор тумани</v>
          </cell>
          <cell r="D54">
            <v>152</v>
          </cell>
          <cell r="E54">
            <v>85.9</v>
          </cell>
          <cell r="F54">
            <v>12</v>
          </cell>
          <cell r="G54">
            <v>24</v>
          </cell>
          <cell r="H54">
            <v>288.30984184662759</v>
          </cell>
          <cell r="I54">
            <v>216.4890100809784</v>
          </cell>
          <cell r="J54">
            <v>71.820831765649189</v>
          </cell>
          <cell r="K54">
            <v>267.5515332336704</v>
          </cell>
          <cell r="L54">
            <v>161.80000000000001</v>
          </cell>
        </row>
        <row r="55">
          <cell r="C55" t="str">
            <v>Яккабог тумани</v>
          </cell>
          <cell r="D55">
            <v>1058</v>
          </cell>
          <cell r="E55">
            <v>196.8</v>
          </cell>
          <cell r="F55">
            <v>9</v>
          </cell>
          <cell r="G55">
            <v>124</v>
          </cell>
          <cell r="H55">
            <v>660.52825233313513</v>
          </cell>
          <cell r="I55">
            <v>495.98413485374323</v>
          </cell>
          <cell r="J55">
            <v>164.5441174793919</v>
          </cell>
          <cell r="K55">
            <v>612.97021816514939</v>
          </cell>
          <cell r="L55">
            <v>718.29</v>
          </cell>
        </row>
        <row r="56">
          <cell r="C56" t="str">
            <v>Камаши тумани</v>
          </cell>
          <cell r="D56">
            <v>161</v>
          </cell>
          <cell r="E56">
            <v>195.4</v>
          </cell>
          <cell r="F56">
            <v>11</v>
          </cell>
          <cell r="G56">
            <v>106</v>
          </cell>
          <cell r="H56">
            <v>655.82937248930193</v>
          </cell>
          <cell r="I56">
            <v>492.45579243100326</v>
          </cell>
          <cell r="J56">
            <v>163.37358005829867</v>
          </cell>
          <cell r="K56">
            <v>608.60965767007224</v>
          </cell>
          <cell r="L56">
            <v>1819.1999999999998</v>
          </cell>
        </row>
        <row r="57">
          <cell r="C57" t="str">
            <v>Косон тумани</v>
          </cell>
          <cell r="D57">
            <v>163</v>
          </cell>
          <cell r="E57">
            <v>207.4</v>
          </cell>
          <cell r="F57">
            <v>9</v>
          </cell>
          <cell r="G57">
            <v>62</v>
          </cell>
          <cell r="H57">
            <v>696.10548543644427</v>
          </cell>
          <cell r="I57">
            <v>522.69872748306079</v>
          </cell>
          <cell r="J57">
            <v>173.40675795338348</v>
          </cell>
          <cell r="K57">
            <v>645.98589048502026</v>
          </cell>
          <cell r="L57">
            <v>2033.7</v>
          </cell>
        </row>
        <row r="58">
          <cell r="C58" t="str">
            <v>Шахрисабз тумани</v>
          </cell>
          <cell r="D58">
            <v>167</v>
          </cell>
          <cell r="E58">
            <v>280.89999999999998</v>
          </cell>
          <cell r="F58">
            <v>12</v>
          </cell>
          <cell r="G58">
            <v>117</v>
          </cell>
          <cell r="H58">
            <v>942.79667723769126</v>
          </cell>
          <cell r="I58">
            <v>707.93670467691288</v>
          </cell>
          <cell r="J58">
            <v>234.85997256077837</v>
          </cell>
          <cell r="K58">
            <v>874.91531647657757</v>
          </cell>
          <cell r="L58">
            <v>2181.73</v>
          </cell>
        </row>
        <row r="59">
          <cell r="C59" t="str">
            <v>Бешкент тумани</v>
          </cell>
          <cell r="D59">
            <v>173</v>
          </cell>
          <cell r="E59">
            <v>178</v>
          </cell>
          <cell r="F59">
            <v>15</v>
          </cell>
          <cell r="G59">
            <v>80</v>
          </cell>
          <cell r="H59">
            <v>597.42900871594543</v>
          </cell>
          <cell r="I59">
            <v>448.60353660551982</v>
          </cell>
          <cell r="J59">
            <v>148.82547211042561</v>
          </cell>
          <cell r="K59">
            <v>554.41412008839734</v>
          </cell>
          <cell r="L59">
            <v>1235.8999999999999</v>
          </cell>
        </row>
        <row r="60">
          <cell r="C60" t="str">
            <v>Чирокчи тумани</v>
          </cell>
          <cell r="D60">
            <v>175</v>
          </cell>
          <cell r="E60">
            <v>289.7</v>
          </cell>
          <cell r="F60">
            <v>20</v>
          </cell>
          <cell r="G60">
            <v>134</v>
          </cell>
          <cell r="H60">
            <v>972.33249339892916</v>
          </cell>
          <cell r="I60">
            <v>730.11485704842187</v>
          </cell>
          <cell r="J60">
            <v>242.21763635050729</v>
          </cell>
          <cell r="K60">
            <v>902.32455387420634</v>
          </cell>
          <cell r="L60">
            <v>2233.6999999999998</v>
          </cell>
        </row>
        <row r="61">
          <cell r="C61" t="str">
            <v>Китоб тумани</v>
          </cell>
          <cell r="D61">
            <v>177</v>
          </cell>
          <cell r="E61">
            <v>198.5</v>
          </cell>
          <cell r="F61">
            <v>12</v>
          </cell>
          <cell r="G61">
            <v>149</v>
          </cell>
          <cell r="H61">
            <v>666.23403500064694</v>
          </cell>
          <cell r="I61">
            <v>500.26855065278471</v>
          </cell>
          <cell r="J61">
            <v>165.96548434786223</v>
          </cell>
          <cell r="K61">
            <v>618.2651844806004</v>
          </cell>
          <cell r="L61">
            <v>4238.6000000000004</v>
          </cell>
        </row>
        <row r="62">
          <cell r="C62" t="str">
            <v>Янги-Нишон тумани</v>
          </cell>
          <cell r="D62">
            <v>182</v>
          </cell>
          <cell r="E62">
            <v>101.1</v>
          </cell>
          <cell r="F62">
            <v>8</v>
          </cell>
          <cell r="G62">
            <v>29</v>
          </cell>
          <cell r="H62">
            <v>339.32625157967453</v>
          </cell>
          <cell r="I62">
            <v>254.79672781358451</v>
          </cell>
          <cell r="J62">
            <v>84.529523766090023</v>
          </cell>
          <cell r="K62">
            <v>314.89476146593796</v>
          </cell>
          <cell r="L62">
            <v>874</v>
          </cell>
        </row>
        <row r="63">
          <cell r="C63" t="str">
            <v>Муборак тумани</v>
          </cell>
          <cell r="D63">
            <v>188</v>
          </cell>
          <cell r="E63">
            <v>64.8</v>
          </cell>
          <cell r="F63">
            <v>4</v>
          </cell>
          <cell r="G63">
            <v>21</v>
          </cell>
          <cell r="H63">
            <v>217.49100991456888</v>
          </cell>
          <cell r="I63">
            <v>163.31184928111057</v>
          </cell>
          <cell r="J63">
            <v>54.179160633458309</v>
          </cell>
          <cell r="K63">
            <v>201.83165720071992</v>
          </cell>
          <cell r="L63">
            <v>993</v>
          </cell>
        </row>
        <row r="64">
          <cell r="E64">
            <v>812.7</v>
          </cell>
          <cell r="F64">
            <v>54</v>
          </cell>
          <cell r="G64">
            <v>623</v>
          </cell>
          <cell r="H64">
            <v>8123.6919814386183</v>
          </cell>
          <cell r="I64">
            <v>6100.0000000000018</v>
          </cell>
          <cell r="J64">
            <v>2023.6919814386183</v>
          </cell>
          <cell r="K64">
            <v>7538.7861587750385</v>
          </cell>
          <cell r="L64">
            <v>19154.72</v>
          </cell>
        </row>
        <row r="65">
          <cell r="C65" t="str">
            <v xml:space="preserve">Навоий ш </v>
          </cell>
          <cell r="D65">
            <v>198</v>
          </cell>
          <cell r="E65">
            <v>125.6</v>
          </cell>
          <cell r="H65">
            <v>645.4</v>
          </cell>
          <cell r="I65">
            <v>439.81783125818419</v>
          </cell>
          <cell r="J65">
            <v>205.58216874181579</v>
          </cell>
          <cell r="K65">
            <v>598.93119999999999</v>
          </cell>
          <cell r="L65">
            <v>1967.3309999999999</v>
          </cell>
        </row>
        <row r="66">
          <cell r="C66" t="str">
            <v>Зарафшон тумани</v>
          </cell>
          <cell r="D66">
            <v>198</v>
          </cell>
          <cell r="E66">
            <v>65.5</v>
          </cell>
          <cell r="H66">
            <v>336.84883933539174</v>
          </cell>
          <cell r="I66">
            <v>229.55086144767358</v>
          </cell>
          <cell r="J66">
            <v>107.29797788771816</v>
          </cell>
          <cell r="K66">
            <v>312.59572290324354</v>
          </cell>
          <cell r="L66">
            <v>154.5</v>
          </cell>
        </row>
        <row r="67">
          <cell r="C67" t="str">
            <v>Навбахор тумани</v>
          </cell>
          <cell r="D67">
            <v>198</v>
          </cell>
          <cell r="E67">
            <v>82.4</v>
          </cell>
          <cell r="F67">
            <v>7</v>
          </cell>
          <cell r="G67">
            <v>72</v>
          </cell>
          <cell r="H67">
            <v>536.42098261429442</v>
          </cell>
          <cell r="I67">
            <v>365.55239109823845</v>
          </cell>
          <cell r="J67">
            <v>170.86859151605597</v>
          </cell>
          <cell r="K67">
            <v>497.79867186606526</v>
          </cell>
          <cell r="L67">
            <v>1207.9000000000001</v>
          </cell>
        </row>
        <row r="68">
          <cell r="C68" t="str">
            <v>Томди тумани</v>
          </cell>
          <cell r="D68">
            <v>198</v>
          </cell>
          <cell r="E68">
            <v>24.1</v>
          </cell>
          <cell r="F68">
            <v>7</v>
          </cell>
          <cell r="G68">
            <v>37</v>
          </cell>
          <cell r="H68">
            <v>180.17980195393801</v>
          </cell>
          <cell r="I68">
            <v>122.78631814674644</v>
          </cell>
          <cell r="J68">
            <v>57.393483807191572</v>
          </cell>
          <cell r="K68">
            <v>167.20685621325447</v>
          </cell>
          <cell r="L68">
            <v>246.8</v>
          </cell>
        </row>
        <row r="69">
          <cell r="C69" t="str">
            <v>Учкудук тумани</v>
          </cell>
          <cell r="D69">
            <v>198</v>
          </cell>
          <cell r="E69">
            <v>37.700000000000003</v>
          </cell>
          <cell r="F69">
            <v>5</v>
          </cell>
          <cell r="G69">
            <v>23</v>
          </cell>
          <cell r="H69">
            <v>228.84093500678273</v>
          </cell>
          <cell r="I69">
            <v>155.94720132906454</v>
          </cell>
          <cell r="J69">
            <v>72.893733677718188</v>
          </cell>
          <cell r="K69">
            <v>212.36438768629438</v>
          </cell>
          <cell r="L69">
            <v>340.1</v>
          </cell>
        </row>
        <row r="70">
          <cell r="C70" t="str">
            <v>Хатирчи тумани</v>
          </cell>
          <cell r="D70">
            <v>198</v>
          </cell>
          <cell r="E70">
            <v>152.80000000000001</v>
          </cell>
          <cell r="F70">
            <v>8</v>
          </cell>
          <cell r="G70">
            <v>167</v>
          </cell>
          <cell r="H70">
            <v>1039.6492007701963</v>
          </cell>
          <cell r="I70">
            <v>708.48505849403819</v>
          </cell>
          <cell r="J70">
            <v>331.16414227615815</v>
          </cell>
          <cell r="K70">
            <v>964.7944583147422</v>
          </cell>
          <cell r="L70">
            <v>1068.0999999999999</v>
          </cell>
        </row>
        <row r="71">
          <cell r="C71" t="str">
            <v>Кармана тумани</v>
          </cell>
          <cell r="D71">
            <v>211</v>
          </cell>
          <cell r="E71">
            <v>96.1</v>
          </cell>
          <cell r="F71">
            <v>6</v>
          </cell>
          <cell r="G71">
            <v>89</v>
          </cell>
          <cell r="H71">
            <v>629.49638870429226</v>
          </cell>
          <cell r="I71">
            <v>428.98006889491904</v>
          </cell>
          <cell r="J71">
            <v>200.51631980937321</v>
          </cell>
          <cell r="K71">
            <v>584.17264871758323</v>
          </cell>
          <cell r="L71">
            <v>2499.0839999999998</v>
          </cell>
        </row>
        <row r="72">
          <cell r="C72" t="str">
            <v>Конимех тумани</v>
          </cell>
          <cell r="D72">
            <v>211</v>
          </cell>
          <cell r="E72">
            <v>39.200000000000003</v>
          </cell>
          <cell r="F72">
            <v>7</v>
          </cell>
          <cell r="G72">
            <v>45</v>
          </cell>
          <cell r="H72">
            <v>269.99503056408179</v>
          </cell>
          <cell r="I72">
            <v>183.99229747936414</v>
          </cell>
          <cell r="J72">
            <v>86.002733084717647</v>
          </cell>
          <cell r="K72">
            <v>250.5553883634679</v>
          </cell>
          <cell r="L72">
            <v>425.1</v>
          </cell>
        </row>
        <row r="73">
          <cell r="C73" t="str">
            <v>Нурата тумани</v>
          </cell>
          <cell r="D73">
            <v>211</v>
          </cell>
          <cell r="E73">
            <v>76.2</v>
          </cell>
          <cell r="F73">
            <v>6</v>
          </cell>
          <cell r="G73">
            <v>57</v>
          </cell>
          <cell r="H73">
            <v>478.51605431079167</v>
          </cell>
          <cell r="I73">
            <v>326.09218039850617</v>
          </cell>
          <cell r="J73">
            <v>152.4238739122855</v>
          </cell>
          <cell r="K73">
            <v>444.06289840041472</v>
          </cell>
          <cell r="L73">
            <v>377</v>
          </cell>
        </row>
        <row r="74">
          <cell r="C74" t="str">
            <v>Кизилтепа тумани</v>
          </cell>
          <cell r="D74">
            <v>213</v>
          </cell>
          <cell r="E74">
            <v>113.1</v>
          </cell>
          <cell r="F74">
            <v>8</v>
          </cell>
          <cell r="G74">
            <v>133</v>
          </cell>
          <cell r="H74">
            <v>790.64280502034819</v>
          </cell>
          <cell r="I74">
            <v>538.79579145326454</v>
          </cell>
          <cell r="J74">
            <v>251.84701356708365</v>
          </cell>
          <cell r="K74">
            <v>733.71652305888313</v>
          </cell>
          <cell r="L74">
            <v>1636.7</v>
          </cell>
        </row>
        <row r="75">
          <cell r="E75">
            <v>2103.6</v>
          </cell>
          <cell r="F75">
            <v>99</v>
          </cell>
          <cell r="G75">
            <v>512</v>
          </cell>
          <cell r="H75">
            <v>5135.9900382801179</v>
          </cell>
          <cell r="I75">
            <v>3499.9999999999991</v>
          </cell>
          <cell r="J75">
            <v>1635.9900382801177</v>
          </cell>
          <cell r="K75">
            <v>4766.1987555239493</v>
          </cell>
          <cell r="L75">
            <v>9922.6150000000016</v>
          </cell>
        </row>
        <row r="76">
          <cell r="C76" t="str">
            <v>Жумашуй тумани</v>
          </cell>
          <cell r="D76">
            <v>233</v>
          </cell>
          <cell r="E76">
            <v>92.3</v>
          </cell>
          <cell r="F76">
            <v>7</v>
          </cell>
          <cell r="G76">
            <v>56</v>
          </cell>
          <cell r="H76">
            <v>228.49279551543708</v>
          </cell>
          <cell r="I76">
            <v>163.25658770209944</v>
          </cell>
          <cell r="J76">
            <v>65.236207813337643</v>
          </cell>
          <cell r="K76">
            <v>212.04131423832561</v>
          </cell>
          <cell r="L76">
            <v>436.8</v>
          </cell>
        </row>
        <row r="77">
          <cell r="C77" t="str">
            <v>Поп тумани</v>
          </cell>
          <cell r="D77">
            <v>239</v>
          </cell>
          <cell r="E77">
            <v>164.4</v>
          </cell>
          <cell r="F77">
            <v>10</v>
          </cell>
          <cell r="G77">
            <v>57</v>
          </cell>
          <cell r="H77">
            <v>421.64632267321639</v>
          </cell>
          <cell r="I77">
            <v>301.2635024289728</v>
          </cell>
          <cell r="J77">
            <v>120.38282024424359</v>
          </cell>
          <cell r="K77">
            <v>391.28778744074481</v>
          </cell>
          <cell r="L77">
            <v>426.8</v>
          </cell>
        </row>
        <row r="78">
          <cell r="C78" t="str">
            <v>Чуст тумани</v>
          </cell>
          <cell r="D78">
            <v>250</v>
          </cell>
          <cell r="E78">
            <v>205</v>
          </cell>
          <cell r="F78">
            <v>11</v>
          </cell>
          <cell r="G78">
            <v>35</v>
          </cell>
          <cell r="H78">
            <v>537.46287194652882</v>
          </cell>
          <cell r="I78">
            <v>384.0136591292773</v>
          </cell>
          <cell r="J78">
            <v>153.44921281725152</v>
          </cell>
          <cell r="K78">
            <v>498.76554516637879</v>
          </cell>
          <cell r="L78">
            <v>607.9</v>
          </cell>
        </row>
        <row r="79">
          <cell r="C79" t="str">
            <v>Янгикургон тумани</v>
          </cell>
          <cell r="D79">
            <v>252</v>
          </cell>
          <cell r="E79">
            <v>163.80000000000001</v>
          </cell>
          <cell r="F79">
            <v>11</v>
          </cell>
          <cell r="G79">
            <v>47</v>
          </cell>
          <cell r="H79">
            <v>421.83228499922654</v>
          </cell>
          <cell r="I79">
            <v>301.39637127815064</v>
          </cell>
          <cell r="J79">
            <v>120.43591372107591</v>
          </cell>
          <cell r="K79">
            <v>391.46036047928226</v>
          </cell>
          <cell r="L79">
            <v>372.5</v>
          </cell>
        </row>
        <row r="80">
          <cell r="C80" t="str">
            <v>Тошбулок тумани</v>
          </cell>
          <cell r="D80">
            <v>254</v>
          </cell>
          <cell r="E80">
            <v>169.7</v>
          </cell>
          <cell r="F80">
            <v>12</v>
          </cell>
          <cell r="G80">
            <v>51</v>
          </cell>
          <cell r="H80">
            <v>436.10365546012656</v>
          </cell>
          <cell r="I80">
            <v>311.59317086661588</v>
          </cell>
          <cell r="J80">
            <v>124.51048459351068</v>
          </cell>
          <cell r="K80">
            <v>404.7041922669975</v>
          </cell>
          <cell r="L80">
            <v>504.7</v>
          </cell>
        </row>
        <row r="81">
          <cell r="C81" t="str">
            <v>Наманган ш</v>
          </cell>
          <cell r="D81">
            <v>260</v>
          </cell>
          <cell r="E81">
            <v>413.3</v>
          </cell>
          <cell r="H81">
            <v>1111.4000000000001</v>
          </cell>
          <cell r="I81">
            <v>794.08793245673655</v>
          </cell>
          <cell r="J81">
            <v>317.31206754326354</v>
          </cell>
          <cell r="K81">
            <v>1031.3792000000001</v>
          </cell>
          <cell r="L81">
            <v>778.5</v>
          </cell>
        </row>
        <row r="82">
          <cell r="C82" t="str">
            <v>Норин тумани</v>
          </cell>
          <cell r="D82">
            <v>260</v>
          </cell>
          <cell r="E82">
            <v>122.3</v>
          </cell>
          <cell r="F82">
            <v>8</v>
          </cell>
          <cell r="G82">
            <v>43</v>
          </cell>
          <cell r="H82">
            <v>311.79467921492909</v>
          </cell>
          <cell r="I82">
            <v>222.77523139175312</v>
          </cell>
          <cell r="J82">
            <v>89.019447823175966</v>
          </cell>
          <cell r="K82">
            <v>289.34546231145418</v>
          </cell>
          <cell r="L82">
            <v>296.7</v>
          </cell>
        </row>
        <row r="83">
          <cell r="C83" t="str">
            <v>Туракургон тумани</v>
          </cell>
          <cell r="D83">
            <v>260</v>
          </cell>
          <cell r="E83">
            <v>167.4</v>
          </cell>
          <cell r="F83">
            <v>8</v>
          </cell>
          <cell r="G83">
            <v>38</v>
          </cell>
          <cell r="H83">
            <v>435.11651104316542</v>
          </cell>
          <cell r="I83">
            <v>310.887862724542</v>
          </cell>
          <cell r="J83">
            <v>124.22864831862341</v>
          </cell>
          <cell r="K83">
            <v>403.7881222480575</v>
          </cell>
          <cell r="L83">
            <v>237.6</v>
          </cell>
        </row>
        <row r="84">
          <cell r="C84" t="str">
            <v>Уйчи тумани</v>
          </cell>
          <cell r="D84">
            <v>1044</v>
          </cell>
          <cell r="E84">
            <v>174.6</v>
          </cell>
          <cell r="F84">
            <v>8</v>
          </cell>
          <cell r="G84">
            <v>57</v>
          </cell>
          <cell r="H84">
            <v>446.88496313104361</v>
          </cell>
          <cell r="I84">
            <v>319.29634372749263</v>
          </cell>
          <cell r="J84">
            <v>127.58861940355098</v>
          </cell>
          <cell r="K84">
            <v>414.70924578560846</v>
          </cell>
          <cell r="L84">
            <v>166.7</v>
          </cell>
        </row>
        <row r="85">
          <cell r="C85" t="str">
            <v>Учкургон тумани</v>
          </cell>
          <cell r="D85">
            <v>1044</v>
          </cell>
          <cell r="E85">
            <v>133</v>
          </cell>
          <cell r="F85">
            <v>8</v>
          </cell>
          <cell r="G85">
            <v>47</v>
          </cell>
          <cell r="H85">
            <v>338.97835106774795</v>
          </cell>
          <cell r="I85">
            <v>242.19778472825422</v>
          </cell>
          <cell r="J85">
            <v>96.780566339493731</v>
          </cell>
          <cell r="K85">
            <v>314.57190979087011</v>
          </cell>
          <cell r="L85">
            <v>330.1</v>
          </cell>
        </row>
        <row r="86">
          <cell r="C86" t="str">
            <v>Чарток тумани</v>
          </cell>
          <cell r="D86">
            <v>1044</v>
          </cell>
          <cell r="E86">
            <v>150.1</v>
          </cell>
          <cell r="F86">
            <v>9</v>
          </cell>
          <cell r="G86">
            <v>29</v>
          </cell>
          <cell r="H86">
            <v>392.17842477645837</v>
          </cell>
          <cell r="I86">
            <v>280.20888472636096</v>
          </cell>
          <cell r="J86">
            <v>111.96954005009741</v>
          </cell>
          <cell r="K86">
            <v>363.94157819255338</v>
          </cell>
          <cell r="L86">
            <v>294.39999999999998</v>
          </cell>
        </row>
        <row r="87">
          <cell r="C87" t="str">
            <v>Косонсой тумани</v>
          </cell>
          <cell r="D87">
            <v>1049</v>
          </cell>
          <cell r="E87">
            <v>147.69999999999999</v>
          </cell>
          <cell r="F87">
            <v>7</v>
          </cell>
          <cell r="G87">
            <v>52</v>
          </cell>
          <cell r="H87">
            <v>376.52227408049896</v>
          </cell>
          <cell r="I87">
            <v>269.02266883974454</v>
          </cell>
          <cell r="J87">
            <v>107.49960524075442</v>
          </cell>
          <cell r="K87">
            <v>349.41267034670307</v>
          </cell>
          <cell r="L87">
            <v>392.3</v>
          </cell>
        </row>
        <row r="88">
          <cell r="E88">
            <v>2907.5</v>
          </cell>
          <cell r="F88">
            <v>125</v>
          </cell>
          <cell r="G88">
            <v>1949</v>
          </cell>
          <cell r="H88">
            <v>5458.4131339083788</v>
          </cell>
          <cell r="I88">
            <v>3900</v>
          </cell>
          <cell r="J88">
            <v>1558.4131339083785</v>
          </cell>
          <cell r="K88">
            <v>5065.4073882669754</v>
          </cell>
          <cell r="L88">
            <v>4844.9999999999991</v>
          </cell>
        </row>
        <row r="89">
          <cell r="C89" t="str">
            <v>Лоиш тумани</v>
          </cell>
          <cell r="D89">
            <v>266</v>
          </cell>
          <cell r="E89">
            <v>111.9</v>
          </cell>
          <cell r="F89">
            <v>6</v>
          </cell>
          <cell r="G89">
            <v>126</v>
          </cell>
          <cell r="H89">
            <v>164.32206658877746</v>
          </cell>
          <cell r="I89">
            <v>99.352935707953321</v>
          </cell>
          <cell r="J89">
            <v>64.969130880824139</v>
          </cell>
          <cell r="K89">
            <v>152.49087779438548</v>
          </cell>
          <cell r="L89">
            <v>187.1</v>
          </cell>
        </row>
        <row r="90">
          <cell r="C90" t="str">
            <v>Октош тумани</v>
          </cell>
          <cell r="D90">
            <v>268</v>
          </cell>
          <cell r="E90">
            <v>116.9</v>
          </cell>
          <cell r="F90">
            <v>9</v>
          </cell>
          <cell r="G90">
            <v>122</v>
          </cell>
          <cell r="H90">
            <v>175.31769065440648</v>
          </cell>
          <cell r="I90">
            <v>106.00114524876416</v>
          </cell>
          <cell r="J90">
            <v>69.316545405642316</v>
          </cell>
          <cell r="K90">
            <v>162.69481692728922</v>
          </cell>
          <cell r="L90">
            <v>478.04</v>
          </cell>
        </row>
        <row r="91">
          <cell r="C91" t="str">
            <v>Самарканд ш</v>
          </cell>
          <cell r="D91">
            <v>281</v>
          </cell>
          <cell r="E91">
            <v>386.1</v>
          </cell>
          <cell r="H91">
            <v>694.7</v>
          </cell>
          <cell r="I91">
            <v>420.03174539571546</v>
          </cell>
          <cell r="J91">
            <v>274.66825460428458</v>
          </cell>
          <cell r="K91">
            <v>644.68160000000012</v>
          </cell>
          <cell r="L91">
            <v>428.2</v>
          </cell>
        </row>
        <row r="92">
          <cell r="C92" t="str">
            <v>Кушробод тумани</v>
          </cell>
          <cell r="D92">
            <v>281</v>
          </cell>
          <cell r="E92">
            <v>95.7</v>
          </cell>
          <cell r="F92">
            <v>7</v>
          </cell>
          <cell r="G92">
            <v>145</v>
          </cell>
          <cell r="H92">
            <v>127.22624461613941</v>
          </cell>
          <cell r="I92">
            <v>76.923940674045312</v>
          </cell>
          <cell r="J92">
            <v>50.302303942094099</v>
          </cell>
          <cell r="K92">
            <v>118.06595500377738</v>
          </cell>
          <cell r="L92">
            <v>49.2</v>
          </cell>
        </row>
        <row r="93">
          <cell r="C93" t="str">
            <v>Нуробод тумани</v>
          </cell>
          <cell r="D93">
            <v>281</v>
          </cell>
          <cell r="E93">
            <v>106.8</v>
          </cell>
          <cell r="F93">
            <v>7</v>
          </cell>
          <cell r="G93">
            <v>94</v>
          </cell>
          <cell r="H93">
            <v>163.00653004183584</v>
          </cell>
          <cell r="I93">
            <v>98.557531775401515</v>
          </cell>
          <cell r="J93">
            <v>64.44899826643433</v>
          </cell>
          <cell r="K93">
            <v>151.27005987882367</v>
          </cell>
          <cell r="L93">
            <v>142.08799999999999</v>
          </cell>
        </row>
        <row r="94">
          <cell r="C94" t="str">
            <v>Пойарик тумани</v>
          </cell>
          <cell r="D94">
            <v>281</v>
          </cell>
          <cell r="E94">
            <v>190.3</v>
          </cell>
          <cell r="F94">
            <v>11</v>
          </cell>
          <cell r="G94">
            <v>183</v>
          </cell>
          <cell r="H94">
            <v>285.64345193784055</v>
          </cell>
          <cell r="I94">
            <v>172.70666140536682</v>
          </cell>
          <cell r="J94">
            <v>112.93679053247374</v>
          </cell>
          <cell r="K94">
            <v>265.07712339831602</v>
          </cell>
          <cell r="L94">
            <v>201</v>
          </cell>
        </row>
        <row r="95">
          <cell r="C95" t="str">
            <v>Самарканд  тумани</v>
          </cell>
          <cell r="D95">
            <v>281</v>
          </cell>
          <cell r="E95">
            <v>265.3</v>
          </cell>
          <cell r="F95">
            <v>8</v>
          </cell>
          <cell r="G95">
            <v>97</v>
          </cell>
          <cell r="H95">
            <v>447.23781292227579</v>
          </cell>
          <cell r="I95">
            <v>270.41036298935649</v>
          </cell>
          <cell r="J95">
            <v>176.82744993291931</v>
          </cell>
          <cell r="K95">
            <v>415.03669039187196</v>
          </cell>
          <cell r="L95">
            <v>430.428</v>
          </cell>
        </row>
        <row r="96">
          <cell r="C96" t="str">
            <v>Жомбой тумани</v>
          </cell>
          <cell r="D96">
            <v>289</v>
          </cell>
          <cell r="E96">
            <v>125.7</v>
          </cell>
          <cell r="F96">
            <v>8</v>
          </cell>
          <cell r="G96">
            <v>150</v>
          </cell>
          <cell r="H96">
            <v>178.92998900991353</v>
          </cell>
          <cell r="I96">
            <v>108.18522468327359</v>
          </cell>
          <cell r="J96">
            <v>70.744764326639938</v>
          </cell>
          <cell r="K96">
            <v>166.04702980119976</v>
          </cell>
          <cell r="L96">
            <v>165.9</v>
          </cell>
        </row>
        <row r="97">
          <cell r="C97" t="str">
            <v>Булунгур тумани</v>
          </cell>
          <cell r="D97">
            <v>289</v>
          </cell>
          <cell r="E97">
            <v>137.9</v>
          </cell>
          <cell r="F97">
            <v>7</v>
          </cell>
          <cell r="G97">
            <v>144</v>
          </cell>
          <cell r="H97">
            <v>203.45931173004834</v>
          </cell>
          <cell r="I97">
            <v>123.0162225751881</v>
          </cell>
          <cell r="J97">
            <v>80.443089154860246</v>
          </cell>
          <cell r="K97">
            <v>188.81024128548486</v>
          </cell>
          <cell r="L97">
            <v>504.61</v>
          </cell>
        </row>
        <row r="98">
          <cell r="C98" t="str">
            <v>Зиёвуддин тумани</v>
          </cell>
          <cell r="D98">
            <v>298</v>
          </cell>
          <cell r="E98">
            <v>159.30000000000001</v>
          </cell>
          <cell r="F98">
            <v>8</v>
          </cell>
          <cell r="G98">
            <v>96</v>
          </cell>
          <cell r="H98">
            <v>256.84058273094058</v>
          </cell>
          <cell r="I98">
            <v>155.29177810987423</v>
          </cell>
          <cell r="J98">
            <v>101.54880462106635</v>
          </cell>
          <cell r="K98">
            <v>238.34806077431287</v>
          </cell>
          <cell r="L98">
            <v>218.4</v>
          </cell>
        </row>
        <row r="99">
          <cell r="C99" t="str">
            <v>Тойлок тумани</v>
          </cell>
          <cell r="D99">
            <v>301</v>
          </cell>
          <cell r="E99">
            <v>142.1</v>
          </cell>
          <cell r="F99">
            <v>9</v>
          </cell>
          <cell r="G99">
            <v>99</v>
          </cell>
          <cell r="H99">
            <v>224.96563594517676</v>
          </cell>
          <cell r="I99">
            <v>136.01944540105038</v>
          </cell>
          <cell r="J99">
            <v>88.946190544126381</v>
          </cell>
          <cell r="K99">
            <v>208.76811015712403</v>
          </cell>
          <cell r="L99">
            <v>165</v>
          </cell>
        </row>
        <row r="100">
          <cell r="C100" t="str">
            <v>Ургут тумани</v>
          </cell>
          <cell r="D100">
            <v>301</v>
          </cell>
          <cell r="E100">
            <v>354.6</v>
          </cell>
          <cell r="F100">
            <v>12</v>
          </cell>
          <cell r="G100">
            <v>145</v>
          </cell>
          <cell r="H100">
            <v>593.01965873441009</v>
          </cell>
          <cell r="I100">
            <v>358.5534508596312</v>
          </cell>
          <cell r="J100">
            <v>234.46620787477889</v>
          </cell>
          <cell r="K100">
            <v>550.32224330553254</v>
          </cell>
          <cell r="L100">
            <v>698.8</v>
          </cell>
        </row>
        <row r="101">
          <cell r="C101" t="str">
            <v>Иштихон тумани</v>
          </cell>
          <cell r="D101">
            <v>315</v>
          </cell>
          <cell r="E101">
            <v>180.5</v>
          </cell>
          <cell r="F101">
            <v>9</v>
          </cell>
          <cell r="G101">
            <v>198</v>
          </cell>
          <cell r="H101">
            <v>263.3620287692076</v>
          </cell>
          <cell r="I101">
            <v>159.23479576059722</v>
          </cell>
          <cell r="J101">
            <v>104.12723300861038</v>
          </cell>
          <cell r="K101">
            <v>244.39996269782466</v>
          </cell>
          <cell r="L101">
            <v>58.682599999999802</v>
          </cell>
        </row>
        <row r="102">
          <cell r="C102" t="str">
            <v>Каттакургон тумани</v>
          </cell>
          <cell r="D102">
            <v>315</v>
          </cell>
          <cell r="E102">
            <v>277.60000000000002</v>
          </cell>
          <cell r="F102">
            <v>11</v>
          </cell>
          <cell r="G102">
            <v>184</v>
          </cell>
          <cell r="H102">
            <v>442.39704812372304</v>
          </cell>
          <cell r="I102">
            <v>267.48352422818442</v>
          </cell>
          <cell r="J102">
            <v>174.91352389553862</v>
          </cell>
          <cell r="K102">
            <v>410.54446065881501</v>
          </cell>
          <cell r="L102">
            <v>170.9</v>
          </cell>
        </row>
        <row r="103">
          <cell r="C103" t="str">
            <v>Пастдоргом тумани</v>
          </cell>
          <cell r="D103">
            <v>1047</v>
          </cell>
          <cell r="E103">
            <v>256.8</v>
          </cell>
          <cell r="F103">
            <v>13</v>
          </cell>
          <cell r="G103">
            <v>166</v>
          </cell>
          <cell r="H103">
            <v>410.5552520107064</v>
          </cell>
          <cell r="I103">
            <v>248.23123518559785</v>
          </cell>
          <cell r="J103">
            <v>162.32401682510854</v>
          </cell>
          <cell r="K103">
            <v>380.99527386593553</v>
          </cell>
          <cell r="L103">
            <v>330.6</v>
          </cell>
        </row>
        <row r="104">
          <cell r="E104">
            <v>1925.1</v>
          </cell>
          <cell r="F104">
            <v>114</v>
          </cell>
          <cell r="G104">
            <v>847</v>
          </cell>
          <cell r="H104">
            <v>4630.9833038154029</v>
          </cell>
          <cell r="I104">
            <v>2800</v>
          </cell>
          <cell r="J104">
            <v>1830.983303815402</v>
          </cell>
          <cell r="K104">
            <v>4297.5525059406937</v>
          </cell>
          <cell r="L104">
            <v>4228.9486000000006</v>
          </cell>
        </row>
        <row r="105">
          <cell r="C105" t="str">
            <v>Термез ш</v>
          </cell>
          <cell r="D105">
            <v>326</v>
          </cell>
          <cell r="E105">
            <v>122.6</v>
          </cell>
          <cell r="H105">
            <v>401.82515003075611</v>
          </cell>
          <cell r="I105">
            <v>299.31951586930552</v>
          </cell>
          <cell r="J105">
            <v>102.50563416145059</v>
          </cell>
          <cell r="K105">
            <v>372.89373922854168</v>
          </cell>
          <cell r="L105">
            <v>895.1</v>
          </cell>
        </row>
        <row r="106">
          <cell r="C106" t="str">
            <v>Шурчи тумани</v>
          </cell>
          <cell r="D106">
            <v>326</v>
          </cell>
          <cell r="E106">
            <v>153.80000000000001</v>
          </cell>
          <cell r="F106">
            <v>10</v>
          </cell>
          <cell r="G106">
            <v>43</v>
          </cell>
          <cell r="H106">
            <v>504.08407891297139</v>
          </cell>
          <cell r="I106">
            <v>375.49218222430011</v>
          </cell>
          <cell r="J106">
            <v>128.59189668867128</v>
          </cell>
          <cell r="K106">
            <v>467.79002523123745</v>
          </cell>
          <cell r="L106">
            <v>271.89999999999998</v>
          </cell>
        </row>
        <row r="107">
          <cell r="C107" t="str">
            <v>Сараосиё тумани</v>
          </cell>
          <cell r="D107">
            <v>326</v>
          </cell>
          <cell r="E107">
            <v>152.69999999999999</v>
          </cell>
          <cell r="F107">
            <v>9</v>
          </cell>
          <cell r="G107">
            <v>108</v>
          </cell>
          <cell r="H107">
            <v>500.47879616391884</v>
          </cell>
          <cell r="I107">
            <v>372.80660744896369</v>
          </cell>
          <cell r="J107">
            <v>127.67218871495515</v>
          </cell>
          <cell r="K107">
            <v>464.44432284011668</v>
          </cell>
          <cell r="L107">
            <v>139.4</v>
          </cell>
        </row>
        <row r="108">
          <cell r="C108" t="str">
            <v>Бандихон тумани</v>
          </cell>
          <cell r="D108">
            <v>326</v>
          </cell>
          <cell r="E108">
            <v>40.5</v>
          </cell>
          <cell r="F108">
            <v>5</v>
          </cell>
          <cell r="G108">
            <v>17</v>
          </cell>
          <cell r="H108">
            <v>132.73995576056785</v>
          </cell>
          <cell r="I108">
            <v>98.877980364656366</v>
          </cell>
          <cell r="J108">
            <v>33.861975395911486</v>
          </cell>
          <cell r="K108">
            <v>123.18267894580697</v>
          </cell>
          <cell r="L108">
            <v>52.1</v>
          </cell>
        </row>
        <row r="109">
          <cell r="C109" t="str">
            <v>Жаркургон тумани</v>
          </cell>
          <cell r="D109">
            <v>333</v>
          </cell>
          <cell r="E109">
            <v>157.9</v>
          </cell>
          <cell r="F109">
            <v>7</v>
          </cell>
          <cell r="G109">
            <v>74</v>
          </cell>
          <cell r="H109">
            <v>517.5219509776216</v>
          </cell>
          <cell r="I109">
            <v>385.50205184146296</v>
          </cell>
          <cell r="J109">
            <v>132.01989913615864</v>
          </cell>
          <cell r="K109">
            <v>480.26037050723289</v>
          </cell>
          <cell r="L109">
            <v>837.6</v>
          </cell>
        </row>
        <row r="110">
          <cell r="C110" t="str">
            <v>Музрабод тумани</v>
          </cell>
          <cell r="D110">
            <v>335</v>
          </cell>
          <cell r="E110">
            <v>104.1</v>
          </cell>
          <cell r="F110">
            <v>9</v>
          </cell>
          <cell r="G110">
            <v>56</v>
          </cell>
          <cell r="H110">
            <v>341.19084925123741</v>
          </cell>
          <cell r="I110">
            <v>254.15303101137604</v>
          </cell>
          <cell r="J110">
            <v>87.037818239861366</v>
          </cell>
          <cell r="K110">
            <v>316.62510810514834</v>
          </cell>
          <cell r="L110">
            <v>581.75</v>
          </cell>
        </row>
        <row r="111">
          <cell r="C111" t="str">
            <v>Шеробод тумани</v>
          </cell>
          <cell r="D111">
            <v>338</v>
          </cell>
          <cell r="E111">
            <v>138.30000000000001</v>
          </cell>
          <cell r="F111">
            <v>9</v>
          </cell>
          <cell r="G111">
            <v>70</v>
          </cell>
          <cell r="H111">
            <v>453.2823674490503</v>
          </cell>
          <cell r="I111">
            <v>337.64999220819698</v>
          </cell>
          <cell r="J111">
            <v>115.63237524085332</v>
          </cell>
          <cell r="K111">
            <v>420.64603699271868</v>
          </cell>
          <cell r="L111">
            <v>466.2</v>
          </cell>
        </row>
        <row r="112">
          <cell r="C112" t="str">
            <v>Бойсун тумани</v>
          </cell>
          <cell r="D112">
            <v>338</v>
          </cell>
          <cell r="E112">
            <v>88.1</v>
          </cell>
          <cell r="F112">
            <v>7</v>
          </cell>
          <cell r="G112">
            <v>56</v>
          </cell>
          <cell r="H112">
            <v>288.75037290138346</v>
          </cell>
          <cell r="I112">
            <v>215.09012518830193</v>
          </cell>
          <cell r="J112">
            <v>73.660247713081532</v>
          </cell>
          <cell r="K112">
            <v>267.96034605248389</v>
          </cell>
          <cell r="L112">
            <v>64.599999999999994</v>
          </cell>
        </row>
        <row r="113">
          <cell r="C113" t="str">
            <v>Узун тумани</v>
          </cell>
          <cell r="D113">
            <v>342</v>
          </cell>
          <cell r="E113">
            <v>129.69999999999999</v>
          </cell>
          <cell r="F113">
            <v>7</v>
          </cell>
          <cell r="G113">
            <v>74</v>
          </cell>
          <cell r="H113">
            <v>425.09561141100374</v>
          </cell>
          <cell r="I113">
            <v>316.65368032829463</v>
          </cell>
          <cell r="J113">
            <v>108.44193108270912</v>
          </cell>
          <cell r="K113">
            <v>394.48872738941151</v>
          </cell>
          <cell r="L113">
            <v>462.4</v>
          </cell>
        </row>
        <row r="114">
          <cell r="C114" t="str">
            <v>Ангор тумани</v>
          </cell>
          <cell r="D114">
            <v>344</v>
          </cell>
          <cell r="E114">
            <v>95.3</v>
          </cell>
          <cell r="F114">
            <v>7</v>
          </cell>
          <cell r="G114">
            <v>36</v>
          </cell>
          <cell r="H114">
            <v>312.34858725881776</v>
          </cell>
          <cell r="I114">
            <v>232.66843280868528</v>
          </cell>
          <cell r="J114">
            <v>79.680154450132477</v>
          </cell>
          <cell r="K114">
            <v>289.85948897618289</v>
          </cell>
          <cell r="L114">
            <v>640.13312372999917</v>
          </cell>
        </row>
        <row r="115">
          <cell r="C115" t="str">
            <v>Кизирик тумани</v>
          </cell>
          <cell r="D115">
            <v>346</v>
          </cell>
          <cell r="E115">
            <v>82.7</v>
          </cell>
          <cell r="F115">
            <v>5</v>
          </cell>
          <cell r="G115">
            <v>44</v>
          </cell>
          <cell r="H115">
            <v>271.05171213330777</v>
          </cell>
          <cell r="I115">
            <v>201.90639447301444</v>
          </cell>
          <cell r="J115">
            <v>69.14531766029333</v>
          </cell>
          <cell r="K115">
            <v>251.53598885970962</v>
          </cell>
          <cell r="L115">
            <v>439</v>
          </cell>
        </row>
        <row r="116">
          <cell r="C116" t="str">
            <v>Кумкургон тумани</v>
          </cell>
          <cell r="D116">
            <v>348</v>
          </cell>
          <cell r="E116">
            <v>161.1</v>
          </cell>
          <cell r="F116">
            <v>8</v>
          </cell>
          <cell r="G116">
            <v>66</v>
          </cell>
          <cell r="H116">
            <v>528.01004624759219</v>
          </cell>
          <cell r="I116">
            <v>393.3146330060776</v>
          </cell>
          <cell r="J116">
            <v>134.69541324151459</v>
          </cell>
          <cell r="K116">
            <v>489.99332291776557</v>
          </cell>
          <cell r="L116">
            <v>595.28</v>
          </cell>
        </row>
        <row r="117">
          <cell r="C117" t="str">
            <v>Учкизил тумани</v>
          </cell>
          <cell r="D117">
            <v>350</v>
          </cell>
          <cell r="E117">
            <v>80.599999999999994</v>
          </cell>
          <cell r="F117">
            <v>5</v>
          </cell>
          <cell r="G117">
            <v>34</v>
          </cell>
          <cell r="H117">
            <v>264.1688996123894</v>
          </cell>
          <cell r="I117">
            <v>196.77938808373591</v>
          </cell>
          <cell r="J117">
            <v>67.389511528653486</v>
          </cell>
          <cell r="K117">
            <v>245.14873884029737</v>
          </cell>
          <cell r="L117">
            <v>305.84500000000003</v>
          </cell>
        </row>
        <row r="118">
          <cell r="C118" t="str">
            <v>Олтинсой тумани</v>
          </cell>
          <cell r="D118">
            <v>361</v>
          </cell>
          <cell r="E118">
            <v>123.8</v>
          </cell>
          <cell r="F118">
            <v>9</v>
          </cell>
          <cell r="G118">
            <v>44</v>
          </cell>
          <cell r="H118">
            <v>405.75818575699515</v>
          </cell>
          <cell r="I118">
            <v>302.2492338060361</v>
          </cell>
          <cell r="J118">
            <v>103.50895195095904</v>
          </cell>
          <cell r="K118">
            <v>376.5435963824915</v>
          </cell>
          <cell r="L118">
            <v>221</v>
          </cell>
        </row>
        <row r="119">
          <cell r="C119" t="str">
            <v>Денау тумани</v>
          </cell>
          <cell r="D119">
            <v>361</v>
          </cell>
          <cell r="E119">
            <v>293.89999999999998</v>
          </cell>
          <cell r="F119">
            <v>17</v>
          </cell>
          <cell r="G119">
            <v>125</v>
          </cell>
          <cell r="H119">
            <v>963.26599995138019</v>
          </cell>
          <cell r="I119">
            <v>717.53675133759293</v>
          </cell>
          <cell r="J119">
            <v>245.72924861378726</v>
          </cell>
          <cell r="K119">
            <v>893.91084795488086</v>
          </cell>
          <cell r="L119">
            <v>795.6</v>
          </cell>
        </row>
        <row r="120">
          <cell r="E120">
            <v>676.9</v>
          </cell>
          <cell r="F120">
            <v>72</v>
          </cell>
          <cell r="G120">
            <v>284</v>
          </cell>
          <cell r="H120">
            <v>6309.5725638189924</v>
          </cell>
          <cell r="I120">
            <v>4700.0000000000009</v>
          </cell>
          <cell r="J120">
            <v>1609.5725638189929</v>
          </cell>
          <cell r="K120">
            <v>5855.2833392240254</v>
          </cell>
          <cell r="L120">
            <v>6767.9081237299997</v>
          </cell>
        </row>
        <row r="121">
          <cell r="C121" t="str">
            <v>Гулистон ш</v>
          </cell>
          <cell r="D121">
            <v>366</v>
          </cell>
          <cell r="E121">
            <v>129.5</v>
          </cell>
          <cell r="F121">
            <v>12</v>
          </cell>
          <cell r="G121">
            <v>40</v>
          </cell>
          <cell r="H121">
            <v>568.43272592889059</v>
          </cell>
          <cell r="I121">
            <v>389.34321786822505</v>
          </cell>
          <cell r="J121">
            <v>179.08950806066554</v>
          </cell>
          <cell r="K121">
            <v>527.50556966201054</v>
          </cell>
          <cell r="L121">
            <v>1634.375</v>
          </cell>
        </row>
        <row r="122">
          <cell r="C122" t="str">
            <v>Янгиер тумани</v>
          </cell>
          <cell r="D122">
            <v>366</v>
          </cell>
          <cell r="E122">
            <v>30.1</v>
          </cell>
          <cell r="H122">
            <v>118.54814710779621</v>
          </cell>
          <cell r="I122">
            <v>81.198556947685432</v>
          </cell>
          <cell r="J122">
            <v>37.349590160110779</v>
          </cell>
          <cell r="K122">
            <v>110.01268051603489</v>
          </cell>
          <cell r="L122">
            <v>156.4</v>
          </cell>
        </row>
        <row r="123">
          <cell r="C123" t="str">
            <v>Мирзаобод тумани</v>
          </cell>
          <cell r="D123">
            <v>366</v>
          </cell>
          <cell r="E123">
            <v>55.6</v>
          </cell>
          <cell r="F123">
            <v>9</v>
          </cell>
          <cell r="G123">
            <v>41</v>
          </cell>
          <cell r="H123">
            <v>276.37930163433452</v>
          </cell>
          <cell r="I123">
            <v>189.30367964765256</v>
          </cell>
          <cell r="J123">
            <v>87.075621986681966</v>
          </cell>
          <cell r="K123">
            <v>256.47999191666247</v>
          </cell>
          <cell r="L123">
            <v>127.5</v>
          </cell>
        </row>
        <row r="124">
          <cell r="C124" t="str">
            <v>Околтин тумани</v>
          </cell>
          <cell r="D124">
            <v>366</v>
          </cell>
          <cell r="E124">
            <v>49.6</v>
          </cell>
          <cell r="F124">
            <v>6</v>
          </cell>
          <cell r="G124">
            <v>14</v>
          </cell>
          <cell r="H124">
            <v>214.94844174573726</v>
          </cell>
          <cell r="I124">
            <v>147.22712850194921</v>
          </cell>
          <cell r="J124">
            <v>67.721313243788046</v>
          </cell>
          <cell r="K124">
            <v>199.47215394004419</v>
          </cell>
          <cell r="L124">
            <v>36.6</v>
          </cell>
        </row>
        <row r="125">
          <cell r="C125" t="str">
            <v>Хаваст тумани</v>
          </cell>
          <cell r="D125">
            <v>366</v>
          </cell>
          <cell r="E125">
            <v>75.8</v>
          </cell>
          <cell r="F125">
            <v>11</v>
          </cell>
          <cell r="G125">
            <v>34</v>
          </cell>
          <cell r="H125">
            <v>346.13652992594535</v>
          </cell>
          <cell r="I125">
            <v>237.08330684670605</v>
          </cell>
          <cell r="J125">
            <v>109.0532230792393</v>
          </cell>
          <cell r="K125">
            <v>321.21469977127731</v>
          </cell>
          <cell r="L125">
            <v>90.4</v>
          </cell>
        </row>
        <row r="126">
          <cell r="C126" t="str">
            <v>Сардоб тумани</v>
          </cell>
          <cell r="D126">
            <v>366</v>
          </cell>
          <cell r="E126">
            <v>52.8</v>
          </cell>
          <cell r="F126">
            <v>6</v>
          </cell>
          <cell r="G126">
            <v>14</v>
          </cell>
          <cell r="H126">
            <v>227.55156701965575</v>
          </cell>
          <cell r="I126">
            <v>155.85953322728452</v>
          </cell>
          <cell r="J126">
            <v>71.692033792371234</v>
          </cell>
          <cell r="K126">
            <v>211.16785419424053</v>
          </cell>
          <cell r="L126">
            <v>50</v>
          </cell>
        </row>
        <row r="127">
          <cell r="C127" t="str">
            <v>Сирдарё тумани</v>
          </cell>
          <cell r="D127">
            <v>376</v>
          </cell>
          <cell r="E127">
            <v>104.4</v>
          </cell>
          <cell r="F127">
            <v>9</v>
          </cell>
          <cell r="G127">
            <v>36</v>
          </cell>
          <cell r="H127">
            <v>461.5769620615921</v>
          </cell>
          <cell r="I127">
            <v>316.15326054499781</v>
          </cell>
          <cell r="J127">
            <v>145.42370151659429</v>
          </cell>
          <cell r="K127">
            <v>428.34342079315746</v>
          </cell>
          <cell r="L127">
            <v>1272.3</v>
          </cell>
        </row>
        <row r="128">
          <cell r="C128" t="str">
            <v>Сайхунобод тумани</v>
          </cell>
          <cell r="D128">
            <v>376</v>
          </cell>
          <cell r="E128">
            <v>62.2</v>
          </cell>
          <cell r="F128">
            <v>7</v>
          </cell>
          <cell r="G128">
            <v>36</v>
          </cell>
          <cell r="H128">
            <v>295.37324751179148</v>
          </cell>
          <cell r="I128">
            <v>202.3134232296382</v>
          </cell>
          <cell r="J128">
            <v>93.059824282153272</v>
          </cell>
          <cell r="K128">
            <v>274.10637369094252</v>
          </cell>
          <cell r="L128">
            <v>207.5</v>
          </cell>
        </row>
        <row r="129">
          <cell r="C129" t="str">
            <v>Боёвут тумани</v>
          </cell>
          <cell r="D129">
            <v>384</v>
          </cell>
          <cell r="E129">
            <v>101.2</v>
          </cell>
          <cell r="F129">
            <v>12</v>
          </cell>
          <cell r="G129">
            <v>69</v>
          </cell>
          <cell r="H129">
            <v>495.17383678767357</v>
          </cell>
          <cell r="I129">
            <v>339.16515750218423</v>
          </cell>
          <cell r="J129">
            <v>156.00867928548934</v>
          </cell>
          <cell r="K129">
            <v>459.52132053896111</v>
          </cell>
          <cell r="L129">
            <v>813.9</v>
          </cell>
        </row>
        <row r="130">
          <cell r="C130" t="str">
            <v>Ширин тумани</v>
          </cell>
          <cell r="D130">
            <v>384</v>
          </cell>
          <cell r="E130">
            <v>15.7</v>
          </cell>
          <cell r="H130">
            <v>61.834083375162798</v>
          </cell>
          <cell r="I130">
            <v>42.35273568367645</v>
          </cell>
          <cell r="J130">
            <v>19.481347691486349</v>
          </cell>
          <cell r="K130">
            <v>57.382029372151081</v>
          </cell>
          <cell r="L130">
            <v>46.4</v>
          </cell>
        </row>
        <row r="131">
          <cell r="E131">
            <v>2140.6</v>
          </cell>
          <cell r="F131">
            <v>0</v>
          </cell>
          <cell r="G131">
            <v>0</v>
          </cell>
          <cell r="H131">
            <v>3065.9548430985797</v>
          </cell>
          <cell r="I131">
            <v>2100</v>
          </cell>
          <cell r="J131">
            <v>965.95484309858</v>
          </cell>
          <cell r="K131">
            <v>2845.2060943954821</v>
          </cell>
          <cell r="L131">
            <v>4435.3749999999991</v>
          </cell>
        </row>
        <row r="132">
          <cell r="C132" t="str">
            <v>Бектемир тумани</v>
          </cell>
          <cell r="D132">
            <v>433</v>
          </cell>
          <cell r="E132">
            <v>27.4</v>
          </cell>
          <cell r="H132">
            <v>25.709239017907457</v>
          </cell>
          <cell r="I132">
            <v>13.147427299409696</v>
          </cell>
          <cell r="J132">
            <v>12.561811718497761</v>
          </cell>
          <cell r="K132">
            <v>23.858173808618123</v>
          </cell>
          <cell r="L132">
            <v>144.89999999999998</v>
          </cell>
        </row>
        <row r="133">
          <cell r="C133" t="str">
            <v>Миробод тумани</v>
          </cell>
          <cell r="D133">
            <v>433</v>
          </cell>
          <cell r="E133">
            <v>121</v>
          </cell>
          <cell r="H133">
            <v>110.69408471411688</v>
          </cell>
          <cell r="I133">
            <v>56.607759966751594</v>
          </cell>
          <cell r="J133">
            <v>54.086324747365289</v>
          </cell>
          <cell r="K133">
            <v>102.72411061470048</v>
          </cell>
          <cell r="L133">
            <v>127.10000000000001</v>
          </cell>
        </row>
        <row r="134">
          <cell r="C134" t="str">
            <v>Мирзо Улугбек тумани</v>
          </cell>
          <cell r="D134">
            <v>433</v>
          </cell>
          <cell r="E134">
            <v>240.7</v>
          </cell>
          <cell r="H134">
            <v>219.1</v>
          </cell>
          <cell r="I134">
            <v>112.04537478897048</v>
          </cell>
          <cell r="J134">
            <v>107.05462521102952</v>
          </cell>
          <cell r="K134">
            <v>203.32480000000001</v>
          </cell>
          <cell r="L134">
            <v>127</v>
          </cell>
        </row>
        <row r="135">
          <cell r="C135" t="str">
            <v>С.Рахимов тумани</v>
          </cell>
          <cell r="D135">
            <v>433</v>
          </cell>
          <cell r="E135">
            <v>289.8</v>
          </cell>
          <cell r="H135">
            <v>264.68384917480228</v>
          </cell>
          <cell r="I135">
            <v>135.35646317379303</v>
          </cell>
          <cell r="J135">
            <v>129.32738600100924</v>
          </cell>
          <cell r="K135">
            <v>245.62661203421652</v>
          </cell>
          <cell r="L135">
            <v>169.7</v>
          </cell>
        </row>
        <row r="136">
          <cell r="C136" t="str">
            <v>Сергейли тумани</v>
          </cell>
          <cell r="D136">
            <v>433</v>
          </cell>
          <cell r="E136">
            <v>148.1</v>
          </cell>
          <cell r="H136">
            <v>136.01234666248521</v>
          </cell>
          <cell r="I136">
            <v>69.55524581344379</v>
          </cell>
          <cell r="J136">
            <v>66.457100849041424</v>
          </cell>
          <cell r="K136">
            <v>126.21945770278629</v>
          </cell>
          <cell r="L136">
            <v>162.45600000000002</v>
          </cell>
        </row>
        <row r="137">
          <cell r="C137" t="str">
            <v>Учтепа тумани</v>
          </cell>
          <cell r="D137">
            <v>433</v>
          </cell>
          <cell r="E137">
            <v>228.1</v>
          </cell>
          <cell r="H137">
            <v>208.27289853958729</v>
          </cell>
          <cell r="I137">
            <v>106.50851198198667</v>
          </cell>
          <cell r="J137">
            <v>101.76438655760062</v>
          </cell>
          <cell r="K137">
            <v>193.27724984473701</v>
          </cell>
          <cell r="L137">
            <v>301.92700000000002</v>
          </cell>
        </row>
        <row r="138">
          <cell r="C138" t="str">
            <v>Хамза тумани</v>
          </cell>
          <cell r="D138">
            <v>433</v>
          </cell>
          <cell r="E138">
            <v>202.2</v>
          </cell>
          <cell r="H138">
            <v>184.51854486937549</v>
          </cell>
          <cell r="I138">
            <v>94.360791946164497</v>
          </cell>
          <cell r="J138">
            <v>90.157752923210992</v>
          </cell>
          <cell r="K138">
            <v>171.23320963878047</v>
          </cell>
          <cell r="L138">
            <v>108.6</v>
          </cell>
        </row>
        <row r="139">
          <cell r="C139" t="str">
            <v>Чилонзор тумани</v>
          </cell>
          <cell r="D139">
            <v>433</v>
          </cell>
          <cell r="E139">
            <v>212.8</v>
          </cell>
          <cell r="H139">
            <v>194.3330679930915</v>
          </cell>
          <cell r="I139">
            <v>99.379833122667364</v>
          </cell>
          <cell r="J139">
            <v>94.95323487042414</v>
          </cell>
          <cell r="K139">
            <v>180.34108709758891</v>
          </cell>
          <cell r="L139">
            <v>814.3</v>
          </cell>
        </row>
        <row r="140">
          <cell r="C140" t="str">
            <v>Шайхонтохур тумани</v>
          </cell>
          <cell r="D140">
            <v>433</v>
          </cell>
          <cell r="E140">
            <v>272.3</v>
          </cell>
          <cell r="H140">
            <v>248.3768534516862</v>
          </cell>
          <cell r="I140">
            <v>127.01724159698483</v>
          </cell>
          <cell r="J140">
            <v>121.35961185470137</v>
          </cell>
          <cell r="K140">
            <v>230.49372000316481</v>
          </cell>
          <cell r="L140">
            <v>125.898</v>
          </cell>
        </row>
        <row r="141">
          <cell r="C141" t="str">
            <v>Ю.Обод тумани</v>
          </cell>
          <cell r="D141">
            <v>433</v>
          </cell>
          <cell r="E141">
            <v>287.2</v>
          </cell>
          <cell r="H141">
            <v>262.29538123879644</v>
          </cell>
          <cell r="I141">
            <v>134.13502645512023</v>
          </cell>
          <cell r="J141">
            <v>128.16035478367621</v>
          </cell>
          <cell r="K141">
            <v>243.41011378960312</v>
          </cell>
          <cell r="L141">
            <v>301.97399999999999</v>
          </cell>
        </row>
        <row r="142">
          <cell r="C142" t="str">
            <v>Яккасарой тумани</v>
          </cell>
          <cell r="D142">
            <v>433</v>
          </cell>
          <cell r="E142">
            <v>111</v>
          </cell>
          <cell r="H142">
            <v>101.46151572947913</v>
          </cell>
          <cell r="I142">
            <v>51.886323854707953</v>
          </cell>
          <cell r="J142">
            <v>49.575191874771178</v>
          </cell>
          <cell r="K142">
            <v>94.156286596956633</v>
          </cell>
          <cell r="L142">
            <v>151.30000000000001</v>
          </cell>
        </row>
        <row r="143">
          <cell r="E143">
            <v>2468</v>
          </cell>
          <cell r="F143">
            <v>153</v>
          </cell>
          <cell r="G143">
            <v>968</v>
          </cell>
          <cell r="H143">
            <v>1955.4577813913277</v>
          </cell>
          <cell r="I143">
            <v>1000.0000000000001</v>
          </cell>
          <cell r="J143">
            <v>955.45778139132767</v>
          </cell>
          <cell r="K143">
            <v>1814.6648211311522</v>
          </cell>
          <cell r="L143">
            <v>2535.1550000000002</v>
          </cell>
        </row>
        <row r="144">
          <cell r="C144" t="str">
            <v xml:space="preserve">Олмалик ш </v>
          </cell>
          <cell r="D144">
            <v>455</v>
          </cell>
          <cell r="E144">
            <v>117.4</v>
          </cell>
          <cell r="H144">
            <v>245.55</v>
          </cell>
          <cell r="I144">
            <v>159.76937121905456</v>
          </cell>
          <cell r="J144">
            <v>85.780628780945449</v>
          </cell>
          <cell r="K144">
            <v>227.87040000000002</v>
          </cell>
          <cell r="L144">
            <v>94.040757999999641</v>
          </cell>
        </row>
        <row r="145">
          <cell r="C145" t="str">
            <v xml:space="preserve">Ангрен ш </v>
          </cell>
          <cell r="D145">
            <v>455</v>
          </cell>
          <cell r="E145">
            <v>159.6</v>
          </cell>
          <cell r="F145">
            <v>4</v>
          </cell>
          <cell r="G145">
            <v>9</v>
          </cell>
          <cell r="H145">
            <v>330.89128221208432</v>
          </cell>
          <cell r="I145">
            <v>215.29746324940518</v>
          </cell>
          <cell r="J145">
            <v>115.59381896267914</v>
          </cell>
          <cell r="K145">
            <v>307.06710989281424</v>
          </cell>
          <cell r="L145">
            <v>81.8</v>
          </cell>
        </row>
        <row r="146">
          <cell r="C146" t="str">
            <v>Охонгорон тумани</v>
          </cell>
          <cell r="D146">
            <v>455</v>
          </cell>
          <cell r="E146">
            <v>110.5</v>
          </cell>
          <cell r="F146">
            <v>8</v>
          </cell>
          <cell r="G146">
            <v>88</v>
          </cell>
          <cell r="H146">
            <v>197.18544288493308</v>
          </cell>
          <cell r="I146">
            <v>128.3005262605439</v>
          </cell>
          <cell r="J146">
            <v>68.884916624389177</v>
          </cell>
          <cell r="K146">
            <v>182.98809099721791</v>
          </cell>
          <cell r="L146">
            <v>66.8</v>
          </cell>
        </row>
        <row r="147">
          <cell r="C147" t="str">
            <v>Бекобод тумани</v>
          </cell>
          <cell r="D147">
            <v>455</v>
          </cell>
          <cell r="E147">
            <v>221.7</v>
          </cell>
          <cell r="F147">
            <v>12</v>
          </cell>
          <cell r="G147">
            <v>85</v>
          </cell>
          <cell r="H147">
            <v>431.89540893746306</v>
          </cell>
          <cell r="I147">
            <v>281.01672945768644</v>
          </cell>
          <cell r="J147">
            <v>150.87867947977662</v>
          </cell>
          <cell r="K147">
            <v>400.79893949396575</v>
          </cell>
          <cell r="L147">
            <v>184.6</v>
          </cell>
        </row>
        <row r="148">
          <cell r="C148" t="str">
            <v>Янгиюль ш</v>
          </cell>
          <cell r="D148">
            <v>455</v>
          </cell>
          <cell r="E148">
            <v>60.9</v>
          </cell>
          <cell r="F148">
            <v>2</v>
          </cell>
          <cell r="G148">
            <v>5</v>
          </cell>
          <cell r="H148">
            <v>125.3135155809269</v>
          </cell>
          <cell r="I148">
            <v>81.536394174766386</v>
          </cell>
          <cell r="J148">
            <v>43.777121406160518</v>
          </cell>
          <cell r="K148">
            <v>116.29094245910018</v>
          </cell>
          <cell r="L148">
            <v>148.19999999999999</v>
          </cell>
        </row>
        <row r="149">
          <cell r="C149" t="str">
            <v>Бука тумани</v>
          </cell>
          <cell r="D149">
            <v>455</v>
          </cell>
          <cell r="E149">
            <v>104.9</v>
          </cell>
          <cell r="F149">
            <v>8</v>
          </cell>
          <cell r="G149">
            <v>92</v>
          </cell>
          <cell r="H149">
            <v>180.88925754415823</v>
          </cell>
          <cell r="I149">
            <v>117.69726303446052</v>
          </cell>
          <cell r="J149">
            <v>63.191994509697707</v>
          </cell>
          <cell r="K149">
            <v>167.86523100097884</v>
          </cell>
          <cell r="L149">
            <v>716.7</v>
          </cell>
        </row>
        <row r="150">
          <cell r="C150" t="str">
            <v>Чиноз тумани</v>
          </cell>
          <cell r="D150">
            <v>455</v>
          </cell>
          <cell r="E150">
            <v>117.2</v>
          </cell>
          <cell r="F150">
            <v>9</v>
          </cell>
          <cell r="G150">
            <v>57</v>
          </cell>
          <cell r="H150">
            <v>221.2630217747888</v>
          </cell>
          <cell r="I150">
            <v>143.96682493580118</v>
          </cell>
          <cell r="J150">
            <v>77.296196838987612</v>
          </cell>
          <cell r="K150">
            <v>205.33208420700402</v>
          </cell>
          <cell r="L150">
            <v>147.1</v>
          </cell>
        </row>
        <row r="151">
          <cell r="C151" t="str">
            <v>Юкоричирчик тумани</v>
          </cell>
          <cell r="D151">
            <v>455</v>
          </cell>
          <cell r="E151">
            <v>113.2</v>
          </cell>
          <cell r="F151">
            <v>9</v>
          </cell>
          <cell r="G151">
            <v>47</v>
          </cell>
          <cell r="H151">
            <v>217.09431795994959</v>
          </cell>
          <cell r="I151">
            <v>141.25441936750417</v>
          </cell>
          <cell r="J151">
            <v>75.839898592445422</v>
          </cell>
          <cell r="K151">
            <v>201.46352706683322</v>
          </cell>
          <cell r="L151">
            <v>411.79999999999995</v>
          </cell>
        </row>
        <row r="152">
          <cell r="C152" t="str">
            <v>Янгиюль тумани</v>
          </cell>
          <cell r="D152">
            <v>455</v>
          </cell>
          <cell r="E152">
            <v>160.30000000000001</v>
          </cell>
          <cell r="F152">
            <v>8</v>
          </cell>
          <cell r="G152">
            <v>73</v>
          </cell>
          <cell r="H152">
            <v>304.71580537968123</v>
          </cell>
          <cell r="I152">
            <v>198.26614793736294</v>
          </cell>
          <cell r="J152">
            <v>106.44965744231828</v>
          </cell>
          <cell r="K152">
            <v>282.77626739234421</v>
          </cell>
          <cell r="L152">
            <v>46.7</v>
          </cell>
        </row>
        <row r="153">
          <cell r="C153" t="str">
            <v>Оккургон тумани</v>
          </cell>
          <cell r="D153">
            <v>458</v>
          </cell>
          <cell r="E153">
            <v>89.6</v>
          </cell>
          <cell r="F153">
            <v>10</v>
          </cell>
          <cell r="G153">
            <v>62</v>
          </cell>
          <cell r="H153">
            <v>161.41896545239823</v>
          </cell>
          <cell r="I153">
            <v>105.02873798884119</v>
          </cell>
          <cell r="J153">
            <v>56.390227463557039</v>
          </cell>
          <cell r="K153">
            <v>149.79679993982555</v>
          </cell>
          <cell r="L153">
            <v>750.40000000000009</v>
          </cell>
        </row>
        <row r="154">
          <cell r="C154" t="str">
            <v>Куйичирчик тумани</v>
          </cell>
          <cell r="D154">
            <v>458</v>
          </cell>
          <cell r="E154">
            <v>95.9</v>
          </cell>
          <cell r="F154">
            <v>9</v>
          </cell>
          <cell r="G154">
            <v>57</v>
          </cell>
          <cell r="H154">
            <v>176.69967396077001</v>
          </cell>
          <cell r="I154">
            <v>114.97127185226704</v>
          </cell>
          <cell r="J154">
            <v>61.728402108502976</v>
          </cell>
          <cell r="K154">
            <v>163.97729743559458</v>
          </cell>
          <cell r="L154">
            <v>138.80000000000001</v>
          </cell>
        </row>
        <row r="155">
          <cell r="C155" t="str">
            <v>Бустонлик тумани</v>
          </cell>
          <cell r="D155">
            <v>467</v>
          </cell>
          <cell r="E155">
            <v>144.19999999999999</v>
          </cell>
          <cell r="F155">
            <v>18</v>
          </cell>
          <cell r="G155">
            <v>48</v>
          </cell>
          <cell r="H155">
            <v>281.53177252495334</v>
          </cell>
          <cell r="I155">
            <v>183.18124322743921</v>
          </cell>
          <cell r="J155">
            <v>98.350529297514129</v>
          </cell>
          <cell r="K155">
            <v>261.26148490315671</v>
          </cell>
          <cell r="L155">
            <v>694.4</v>
          </cell>
        </row>
        <row r="156">
          <cell r="C156" t="str">
            <v>Чирчик ш</v>
          </cell>
          <cell r="D156">
            <v>467</v>
          </cell>
          <cell r="E156">
            <v>140.5</v>
          </cell>
          <cell r="H156">
            <v>293.95072149622712</v>
          </cell>
          <cell r="I156">
            <v>191.26174686556558</v>
          </cell>
          <cell r="J156">
            <v>102.68897463066153</v>
          </cell>
          <cell r="K156">
            <v>272.78626954849875</v>
          </cell>
          <cell r="L156">
            <v>113.5</v>
          </cell>
        </row>
        <row r="157">
          <cell r="C157" t="str">
            <v>Кибрай тумани</v>
          </cell>
          <cell r="D157">
            <v>467</v>
          </cell>
          <cell r="E157">
            <v>162.9</v>
          </cell>
          <cell r="F157">
            <v>10</v>
          </cell>
          <cell r="G157">
            <v>62</v>
          </cell>
          <cell r="H157">
            <v>314.77546285932675</v>
          </cell>
          <cell r="I157">
            <v>204.81155681621462</v>
          </cell>
          <cell r="J157">
            <v>109.96390604311213</v>
          </cell>
          <cell r="K157">
            <v>292.11162953345524</v>
          </cell>
          <cell r="L157">
            <v>270.70000000000005</v>
          </cell>
        </row>
        <row r="158">
          <cell r="C158" t="str">
            <v>Ташкент тумани</v>
          </cell>
          <cell r="D158">
            <v>470</v>
          </cell>
          <cell r="E158">
            <v>136.80000000000001</v>
          </cell>
          <cell r="F158">
            <v>9</v>
          </cell>
          <cell r="G158">
            <v>28</v>
          </cell>
          <cell r="H158">
            <v>274.44967046750099</v>
          </cell>
          <cell r="I158">
            <v>178.57320823404342</v>
          </cell>
          <cell r="J158">
            <v>95.876462233457573</v>
          </cell>
          <cell r="K158">
            <v>254.68929419384094</v>
          </cell>
          <cell r="L158">
            <v>705.4</v>
          </cell>
        </row>
        <row r="159">
          <cell r="C159" t="str">
            <v>Зангиота тумани</v>
          </cell>
          <cell r="D159">
            <v>470</v>
          </cell>
          <cell r="E159">
            <v>160.6</v>
          </cell>
          <cell r="F159">
            <v>9</v>
          </cell>
          <cell r="G159">
            <v>56</v>
          </cell>
          <cell r="H159">
            <v>312.48345816579416</v>
          </cell>
          <cell r="I159">
            <v>203.32024283243607</v>
          </cell>
          <cell r="J159">
            <v>109.1632153333581</v>
          </cell>
          <cell r="K159">
            <v>289.98464917785702</v>
          </cell>
          <cell r="L159">
            <v>129.30000000000001</v>
          </cell>
        </row>
        <row r="160">
          <cell r="C160" t="str">
            <v>Пскент тумани</v>
          </cell>
          <cell r="D160">
            <v>473</v>
          </cell>
          <cell r="E160">
            <v>86.9</v>
          </cell>
          <cell r="F160">
            <v>6</v>
          </cell>
          <cell r="G160">
            <v>72</v>
          </cell>
          <cell r="H160">
            <v>151.5700903773818</v>
          </cell>
          <cell r="I160">
            <v>98.620476624758965</v>
          </cell>
          <cell r="J160">
            <v>52.949613752622838</v>
          </cell>
          <cell r="K160">
            <v>140.65704387021032</v>
          </cell>
          <cell r="L160">
            <v>989.1</v>
          </cell>
        </row>
        <row r="161">
          <cell r="C161" t="str">
            <v>Уртачирчик тумани</v>
          </cell>
          <cell r="D161">
            <v>473</v>
          </cell>
          <cell r="E161">
            <v>165.5</v>
          </cell>
          <cell r="F161">
            <v>13</v>
          </cell>
          <cell r="G161">
            <v>102</v>
          </cell>
          <cell r="H161">
            <v>303.41512033897214</v>
          </cell>
          <cell r="I161">
            <v>197.41984522464406</v>
          </cell>
          <cell r="J161">
            <v>105.99527511432808</v>
          </cell>
          <cell r="K161">
            <v>281.56923167456614</v>
          </cell>
          <cell r="L161">
            <v>72.5</v>
          </cell>
        </row>
        <row r="162">
          <cell r="C162" t="str">
            <v>Паркент тумани</v>
          </cell>
          <cell r="D162">
            <v>483</v>
          </cell>
          <cell r="E162">
            <v>119.4</v>
          </cell>
          <cell r="F162">
            <v>9</v>
          </cell>
          <cell r="G162">
            <v>25</v>
          </cell>
          <cell r="H162">
            <v>239.30580887295034</v>
          </cell>
          <cell r="I162">
            <v>155.70653069720433</v>
          </cell>
          <cell r="J162">
            <v>83.599278175746008</v>
          </cell>
          <cell r="K162">
            <v>222.07579063409793</v>
          </cell>
          <cell r="L162">
            <v>1328.6999999999998</v>
          </cell>
        </row>
        <row r="163">
          <cell r="E163">
            <v>2878.9</v>
          </cell>
          <cell r="F163">
            <v>165</v>
          </cell>
          <cell r="G163">
            <v>1192</v>
          </cell>
          <cell r="H163">
            <v>4764.3987967902603</v>
          </cell>
          <cell r="I163">
            <v>3100.0000000000005</v>
          </cell>
          <cell r="J163">
            <v>1664.3987967902599</v>
          </cell>
          <cell r="K163">
            <v>4421.3620834213616</v>
          </cell>
          <cell r="L163">
            <v>7090.5407580000001</v>
          </cell>
        </row>
        <row r="164">
          <cell r="C164" t="str">
            <v>Фаргона ш</v>
          </cell>
          <cell r="D164">
            <v>496</v>
          </cell>
          <cell r="E164">
            <v>225.4</v>
          </cell>
          <cell r="F164">
            <v>3</v>
          </cell>
          <cell r="G164">
            <v>11</v>
          </cell>
          <cell r="H164">
            <v>443.65542020745283</v>
          </cell>
          <cell r="I164">
            <v>319.03864514382911</v>
          </cell>
          <cell r="J164">
            <v>124.61677506362372</v>
          </cell>
          <cell r="K164">
            <v>411.71222995251622</v>
          </cell>
          <cell r="L164">
            <v>1673.8</v>
          </cell>
        </row>
        <row r="165">
          <cell r="C165" t="str">
            <v>Кукон тумани</v>
          </cell>
          <cell r="D165">
            <v>1052</v>
          </cell>
          <cell r="E165">
            <v>211.5</v>
          </cell>
          <cell r="H165">
            <v>426.6176635930625</v>
          </cell>
          <cell r="I165">
            <v>306.78656269659183</v>
          </cell>
          <cell r="J165">
            <v>119.83110089647067</v>
          </cell>
          <cell r="K165">
            <v>395.90119181436205</v>
          </cell>
          <cell r="L165">
            <v>719.8</v>
          </cell>
        </row>
        <row r="166">
          <cell r="C166" t="str">
            <v>Кувасой тумани</v>
          </cell>
          <cell r="D166">
            <v>496</v>
          </cell>
          <cell r="E166">
            <v>72.3</v>
          </cell>
          <cell r="F166">
            <v>7</v>
          </cell>
          <cell r="G166">
            <v>41</v>
          </cell>
          <cell r="H166">
            <v>106.33667649067807</v>
          </cell>
          <cell r="I166">
            <v>76.468149945784646</v>
          </cell>
          <cell r="J166">
            <v>29.868526544893427</v>
          </cell>
          <cell r="K166">
            <v>98.680435783349253</v>
          </cell>
          <cell r="L166">
            <v>338.8</v>
          </cell>
        </row>
        <row r="167">
          <cell r="C167" t="str">
            <v>Маргилон тумани</v>
          </cell>
          <cell r="D167">
            <v>496</v>
          </cell>
          <cell r="E167">
            <v>190.9</v>
          </cell>
          <cell r="H167">
            <v>385.06530486957746</v>
          </cell>
          <cell r="I167">
            <v>276.90569654269211</v>
          </cell>
          <cell r="J167">
            <v>108.15960832688535</v>
          </cell>
          <cell r="K167">
            <v>357.34060291896787</v>
          </cell>
          <cell r="L167">
            <v>846.2</v>
          </cell>
        </row>
        <row r="168">
          <cell r="C168" t="str">
            <v>Олтиарик тумани</v>
          </cell>
          <cell r="D168">
            <v>496</v>
          </cell>
          <cell r="E168">
            <v>164.5</v>
          </cell>
          <cell r="F168">
            <v>15</v>
          </cell>
          <cell r="G168">
            <v>31</v>
          </cell>
          <cell r="H168">
            <v>301.51373835015977</v>
          </cell>
          <cell r="I168">
            <v>216.82262899099823</v>
          </cell>
          <cell r="J168">
            <v>84.691109359161544</v>
          </cell>
          <cell r="K168">
            <v>279.80474918894828</v>
          </cell>
          <cell r="L168">
            <v>285.25</v>
          </cell>
        </row>
        <row r="169">
          <cell r="C169" t="str">
            <v>Ахунбобоев тумани</v>
          </cell>
          <cell r="D169">
            <v>496</v>
          </cell>
          <cell r="E169">
            <v>142.6</v>
          </cell>
          <cell r="F169">
            <v>15</v>
          </cell>
          <cell r="G169">
            <v>75</v>
          </cell>
          <cell r="H169">
            <v>220.03914339655182</v>
          </cell>
          <cell r="I169">
            <v>158.23313993328134</v>
          </cell>
          <cell r="J169">
            <v>61.806003463270486</v>
          </cell>
          <cell r="K169">
            <v>204.19632507200009</v>
          </cell>
          <cell r="L169">
            <v>306.10000000000002</v>
          </cell>
        </row>
        <row r="170">
          <cell r="C170" t="str">
            <v>Богдод тумани</v>
          </cell>
          <cell r="D170">
            <v>1052</v>
          </cell>
          <cell r="E170">
            <v>161.69999999999999</v>
          </cell>
          <cell r="F170">
            <v>10</v>
          </cell>
          <cell r="G170">
            <v>77</v>
          </cell>
          <cell r="H170">
            <v>256.86584493143357</v>
          </cell>
          <cell r="I170">
            <v>184.71572174713805</v>
          </cell>
          <cell r="J170">
            <v>72.150123184295524</v>
          </cell>
          <cell r="K170">
            <v>238.37150409637036</v>
          </cell>
          <cell r="L170">
            <v>202.4</v>
          </cell>
        </row>
        <row r="171">
          <cell r="C171" t="str">
            <v>Бешарик тумани</v>
          </cell>
          <cell r="D171">
            <v>496</v>
          </cell>
          <cell r="E171">
            <v>168.3</v>
          </cell>
          <cell r="F171">
            <v>9</v>
          </cell>
          <cell r="G171">
            <v>101</v>
          </cell>
          <cell r="H171">
            <v>248.578736561288</v>
          </cell>
          <cell r="I171">
            <v>178.75634943667458</v>
          </cell>
          <cell r="J171">
            <v>69.822387124613414</v>
          </cell>
          <cell r="K171">
            <v>230.68106752887527</v>
          </cell>
          <cell r="L171">
            <v>149.80000000000001</v>
          </cell>
        </row>
        <row r="172">
          <cell r="C172" t="str">
            <v>Бувайда тумани</v>
          </cell>
          <cell r="D172">
            <v>1052</v>
          </cell>
          <cell r="E172">
            <v>165.1</v>
          </cell>
          <cell r="F172">
            <v>11</v>
          </cell>
          <cell r="G172">
            <v>85</v>
          </cell>
          <cell r="H172">
            <v>256.52400122560095</v>
          </cell>
          <cell r="I172">
            <v>184.46989729015567</v>
          </cell>
          <cell r="J172">
            <v>72.054103935445283</v>
          </cell>
          <cell r="K172">
            <v>238.05427313735771</v>
          </cell>
          <cell r="L172">
            <v>592.9</v>
          </cell>
        </row>
        <row r="173">
          <cell r="C173" t="str">
            <v>Дангара тумани</v>
          </cell>
          <cell r="D173">
            <v>496</v>
          </cell>
          <cell r="E173">
            <v>134.19999999999999</v>
          </cell>
          <cell r="F173">
            <v>8</v>
          </cell>
          <cell r="G173">
            <v>123</v>
          </cell>
          <cell r="H173">
            <v>159.99546314037343</v>
          </cell>
          <cell r="I173">
            <v>115.05491303497593</v>
          </cell>
          <cell r="J173">
            <v>44.940550105397506</v>
          </cell>
          <cell r="K173">
            <v>148.47578979426655</v>
          </cell>
          <cell r="L173">
            <v>900.9</v>
          </cell>
        </row>
        <row r="174">
          <cell r="C174" t="str">
            <v>Кува тумани</v>
          </cell>
          <cell r="D174">
            <v>496</v>
          </cell>
          <cell r="E174">
            <v>191</v>
          </cell>
          <cell r="F174">
            <v>11</v>
          </cell>
          <cell r="G174">
            <v>90</v>
          </cell>
          <cell r="H174">
            <v>304.26701534881767</v>
          </cell>
          <cell r="I174">
            <v>218.80254791759839</v>
          </cell>
          <cell r="J174">
            <v>85.464467431219276</v>
          </cell>
          <cell r="K174">
            <v>282.35979024370283</v>
          </cell>
          <cell r="L174">
            <v>218.7</v>
          </cell>
        </row>
        <row r="175">
          <cell r="C175" t="str">
            <v>Тошлок тумани</v>
          </cell>
          <cell r="D175">
            <v>496</v>
          </cell>
          <cell r="E175">
            <v>147.6</v>
          </cell>
          <cell r="F175">
            <v>10</v>
          </cell>
          <cell r="G175">
            <v>95</v>
          </cell>
          <cell r="H175">
            <v>212.2246673585627</v>
          </cell>
          <cell r="I175">
            <v>152.61364395934919</v>
          </cell>
          <cell r="J175">
            <v>59.611023399213508</v>
          </cell>
          <cell r="K175">
            <v>196.94449130874619</v>
          </cell>
          <cell r="L175">
            <v>496.3</v>
          </cell>
        </row>
        <row r="176">
          <cell r="C176" t="str">
            <v>Узбекистон тумани</v>
          </cell>
          <cell r="D176">
            <v>496</v>
          </cell>
          <cell r="E176">
            <v>180.2</v>
          </cell>
          <cell r="F176">
            <v>10</v>
          </cell>
          <cell r="G176">
            <v>108</v>
          </cell>
          <cell r="H176">
            <v>266.28228359087404</v>
          </cell>
          <cell r="I176">
            <v>191.48721082436629</v>
          </cell>
          <cell r="J176">
            <v>74.795072766507758</v>
          </cell>
          <cell r="K176">
            <v>247.10995917233112</v>
          </cell>
          <cell r="L176">
            <v>422.7</v>
          </cell>
        </row>
        <row r="177">
          <cell r="C177" t="str">
            <v>Учкуприк тумани</v>
          </cell>
          <cell r="D177">
            <v>1052</v>
          </cell>
          <cell r="E177">
            <v>170</v>
          </cell>
          <cell r="F177">
            <v>9</v>
          </cell>
          <cell r="G177">
            <v>130</v>
          </cell>
          <cell r="H177">
            <v>225.90781470837172</v>
          </cell>
          <cell r="I177">
            <v>162.45338127112407</v>
          </cell>
          <cell r="J177">
            <v>63.454433437247644</v>
          </cell>
          <cell r="K177">
            <v>209.64245204936896</v>
          </cell>
          <cell r="L177">
            <v>1502.9169999999999</v>
          </cell>
        </row>
        <row r="178">
          <cell r="C178" t="str">
            <v>Фарғона  тумани</v>
          </cell>
          <cell r="D178">
            <v>496</v>
          </cell>
          <cell r="E178">
            <v>173.2</v>
          </cell>
          <cell r="F178">
            <v>16</v>
          </cell>
          <cell r="G178">
            <v>49</v>
          </cell>
          <cell r="H178">
            <v>305.26255004405868</v>
          </cell>
          <cell r="I178">
            <v>219.51845045343319</v>
          </cell>
          <cell r="J178">
            <v>85.744099590625495</v>
          </cell>
          <cell r="K178">
            <v>283.28364644088646</v>
          </cell>
          <cell r="L178">
            <v>402.4</v>
          </cell>
        </row>
        <row r="179">
          <cell r="C179" t="str">
            <v>Фуркат тумани</v>
          </cell>
          <cell r="D179">
            <v>496</v>
          </cell>
          <cell r="E179">
            <v>91.9</v>
          </cell>
          <cell r="F179">
            <v>6</v>
          </cell>
          <cell r="G179">
            <v>66</v>
          </cell>
          <cell r="H179">
            <v>125.97193042176096</v>
          </cell>
          <cell r="I179">
            <v>90.588128032152881</v>
          </cell>
          <cell r="J179">
            <v>35.383802389608078</v>
          </cell>
          <cell r="K179">
            <v>116.90195143139418</v>
          </cell>
          <cell r="L179">
            <v>469.8</v>
          </cell>
        </row>
        <row r="180">
          <cell r="C180" t="str">
            <v>Язьван тумани</v>
          </cell>
          <cell r="D180">
            <v>496</v>
          </cell>
          <cell r="E180">
            <v>78.2</v>
          </cell>
          <cell r="F180">
            <v>10</v>
          </cell>
          <cell r="G180">
            <v>36</v>
          </cell>
          <cell r="H180">
            <v>125.33759476585099</v>
          </cell>
          <cell r="I180">
            <v>90.131968636797566</v>
          </cell>
          <cell r="J180">
            <v>35.205626129053428</v>
          </cell>
          <cell r="K180">
            <v>116.31328794270974</v>
          </cell>
          <cell r="L180">
            <v>474.7</v>
          </cell>
        </row>
        <row r="181">
          <cell r="C181" t="str">
            <v>Сух тумани</v>
          </cell>
          <cell r="D181">
            <v>520</v>
          </cell>
          <cell r="E181">
            <v>55.3</v>
          </cell>
          <cell r="F181">
            <v>4</v>
          </cell>
          <cell r="G181">
            <v>19</v>
          </cell>
          <cell r="H181">
            <v>94.445895019840933</v>
          </cell>
          <cell r="I181">
            <v>67.917327308740482</v>
          </cell>
          <cell r="J181">
            <v>26.52856771110045</v>
          </cell>
          <cell r="K181">
            <v>87.645790578412388</v>
          </cell>
          <cell r="L181">
            <v>172.9</v>
          </cell>
        </row>
        <row r="182">
          <cell r="C182" t="str">
            <v>Риштон тумани</v>
          </cell>
          <cell r="D182">
            <v>520</v>
          </cell>
          <cell r="E182">
            <v>155</v>
          </cell>
          <cell r="F182">
            <v>11</v>
          </cell>
          <cell r="G182">
            <v>55</v>
          </cell>
          <cell r="H182">
            <v>263.15124282233893</v>
          </cell>
          <cell r="I182">
            <v>189.23563683431686</v>
          </cell>
          <cell r="J182">
            <v>73.915605988022065</v>
          </cell>
          <cell r="K182">
            <v>244.20435333913053</v>
          </cell>
          <cell r="L182">
            <v>898.5</v>
          </cell>
        </row>
        <row r="183">
          <cell r="E183">
            <v>1453.9</v>
          </cell>
          <cell r="F183">
            <v>101</v>
          </cell>
          <cell r="G183">
            <v>612</v>
          </cell>
          <cell r="H183">
            <v>4728.0429868466545</v>
          </cell>
          <cell r="I183">
            <v>3400</v>
          </cell>
          <cell r="J183">
            <v>1328.0429868466547</v>
          </cell>
          <cell r="K183">
            <v>4387.6238917936953</v>
          </cell>
          <cell r="L183">
            <v>11074.866999999998</v>
          </cell>
        </row>
        <row r="184">
          <cell r="C184" t="str">
            <v>Ургенч ш.</v>
          </cell>
          <cell r="D184">
            <v>549</v>
          </cell>
          <cell r="E184">
            <v>135.5</v>
          </cell>
          <cell r="H184">
            <v>476.55</v>
          </cell>
          <cell r="I184">
            <v>363.32412260295217</v>
          </cell>
          <cell r="J184">
            <v>113.22587739704784</v>
          </cell>
          <cell r="K184">
            <v>442.23840000000001</v>
          </cell>
          <cell r="L184">
            <v>1771.6999999999998</v>
          </cell>
        </row>
        <row r="185">
          <cell r="C185" t="str">
            <v>Гурлан тумани</v>
          </cell>
          <cell r="D185">
            <v>549</v>
          </cell>
          <cell r="E185">
            <v>117.1</v>
          </cell>
          <cell r="F185">
            <v>9</v>
          </cell>
          <cell r="G185">
            <v>39</v>
          </cell>
          <cell r="H185">
            <v>412.02085727519329</v>
          </cell>
          <cell r="I185">
            <v>314.12677885557821</v>
          </cell>
          <cell r="J185">
            <v>97.894078419615084</v>
          </cell>
          <cell r="K185">
            <v>382.35535555137938</v>
          </cell>
          <cell r="L185">
            <v>223.6121999999998</v>
          </cell>
        </row>
        <row r="186">
          <cell r="C186" t="str">
            <v>Кушкуприк тумани</v>
          </cell>
          <cell r="D186">
            <v>549</v>
          </cell>
          <cell r="E186">
            <v>131.1</v>
          </cell>
          <cell r="F186">
            <v>13</v>
          </cell>
          <cell r="G186">
            <v>41</v>
          </cell>
          <cell r="H186">
            <v>461.28039614669382</v>
          </cell>
          <cell r="I186">
            <v>351.68249964104444</v>
          </cell>
          <cell r="J186">
            <v>109.59789650564937</v>
          </cell>
          <cell r="K186">
            <v>428.0682076241319</v>
          </cell>
          <cell r="L186">
            <v>330.35</v>
          </cell>
        </row>
        <row r="187">
          <cell r="C187" t="str">
            <v>Хонка тумани</v>
          </cell>
          <cell r="D187">
            <v>549</v>
          </cell>
          <cell r="E187">
            <v>142.30000000000001</v>
          </cell>
          <cell r="F187">
            <v>10</v>
          </cell>
          <cell r="G187">
            <v>49</v>
          </cell>
          <cell r="H187">
            <v>500.68802724389423</v>
          </cell>
          <cell r="I187">
            <v>381.72707626941741</v>
          </cell>
          <cell r="J187">
            <v>118.96095097447682</v>
          </cell>
          <cell r="K187">
            <v>464.63848928233386</v>
          </cell>
          <cell r="L187">
            <v>388.52599999999995</v>
          </cell>
        </row>
        <row r="188">
          <cell r="C188" t="str">
            <v>Янгибозор тумани</v>
          </cell>
          <cell r="D188">
            <v>549</v>
          </cell>
          <cell r="E188">
            <v>66.599999999999994</v>
          </cell>
          <cell r="F188">
            <v>8</v>
          </cell>
          <cell r="G188">
            <v>47</v>
          </cell>
          <cell r="H188">
            <v>234.33466348870942</v>
          </cell>
          <cell r="I188">
            <v>178.65792887943218</v>
          </cell>
          <cell r="J188">
            <v>55.676734609277247</v>
          </cell>
          <cell r="K188">
            <v>217.46256771752235</v>
          </cell>
          <cell r="L188">
            <v>167.2</v>
          </cell>
        </row>
        <row r="189">
          <cell r="C189" t="str">
            <v>Богот тумани</v>
          </cell>
          <cell r="D189">
            <v>557</v>
          </cell>
          <cell r="E189">
            <v>123.8</v>
          </cell>
          <cell r="F189">
            <v>11</v>
          </cell>
          <cell r="G189">
            <v>69</v>
          </cell>
          <cell r="H189">
            <v>435.59506516369709</v>
          </cell>
          <cell r="I189">
            <v>332.09987380290846</v>
          </cell>
          <cell r="J189">
            <v>103.49519136078862</v>
          </cell>
          <cell r="K189">
            <v>404.23222047191092</v>
          </cell>
          <cell r="L189">
            <v>997.73299999999995</v>
          </cell>
        </row>
        <row r="190">
          <cell r="C190" t="str">
            <v>Хозарасп тумани</v>
          </cell>
          <cell r="D190">
            <v>557</v>
          </cell>
          <cell r="E190">
            <v>193.4</v>
          </cell>
          <cell r="F190">
            <v>11</v>
          </cell>
          <cell r="G190">
            <v>88</v>
          </cell>
          <cell r="H190">
            <v>680.48534412487095</v>
          </cell>
          <cell r="I190">
            <v>518.80545713636911</v>
          </cell>
          <cell r="J190">
            <v>161.67988698850183</v>
          </cell>
          <cell r="K190">
            <v>631.49039934788027</v>
          </cell>
          <cell r="L190">
            <v>46</v>
          </cell>
        </row>
        <row r="191">
          <cell r="C191" t="str">
            <v>Шовот тумани</v>
          </cell>
          <cell r="D191">
            <v>568</v>
          </cell>
          <cell r="E191">
            <v>129.69999999999999</v>
          </cell>
          <cell r="F191">
            <v>11</v>
          </cell>
          <cell r="G191">
            <v>71</v>
          </cell>
          <cell r="H191">
            <v>456.3544422595437</v>
          </cell>
          <cell r="I191">
            <v>347.92692756249778</v>
          </cell>
          <cell r="J191">
            <v>108.42751469704592</v>
          </cell>
          <cell r="K191">
            <v>423.49692241685659</v>
          </cell>
          <cell r="L191">
            <v>868.1</v>
          </cell>
        </row>
        <row r="192">
          <cell r="C192" t="str">
            <v>Коровул тумани</v>
          </cell>
          <cell r="D192">
            <v>570</v>
          </cell>
          <cell r="E192">
            <v>146.69999999999999</v>
          </cell>
          <cell r="F192">
            <v>10</v>
          </cell>
          <cell r="G192">
            <v>76</v>
          </cell>
          <cell r="H192">
            <v>516.16959660350858</v>
          </cell>
          <cell r="I192">
            <v>393.53030280199249</v>
          </cell>
          <cell r="J192">
            <v>122.63929380151609</v>
          </cell>
          <cell r="K192">
            <v>479.00538564805601</v>
          </cell>
          <cell r="L192">
            <v>1192.5500000000002</v>
          </cell>
        </row>
        <row r="193">
          <cell r="C193" t="str">
            <v>Хива тумани</v>
          </cell>
          <cell r="D193">
            <v>578</v>
          </cell>
          <cell r="E193">
            <v>181.6</v>
          </cell>
          <cell r="F193">
            <v>9</v>
          </cell>
          <cell r="G193">
            <v>91</v>
          </cell>
          <cell r="H193">
            <v>638.9665899331776</v>
          </cell>
          <cell r="I193">
            <v>487.15134961719036</v>
          </cell>
          <cell r="J193">
            <v>151.81524031598724</v>
          </cell>
          <cell r="K193">
            <v>592.96099545798882</v>
          </cell>
          <cell r="L193">
            <v>1638.7240000000002</v>
          </cell>
        </row>
        <row r="194">
          <cell r="C194" t="str">
            <v>Янгиарик тумани</v>
          </cell>
          <cell r="D194">
            <v>578</v>
          </cell>
          <cell r="E194">
            <v>86.1</v>
          </cell>
          <cell r="F194">
            <v>9</v>
          </cell>
          <cell r="G194">
            <v>41</v>
          </cell>
          <cell r="H194">
            <v>302.94616405972795</v>
          </cell>
          <cell r="I194">
            <v>230.96768283061726</v>
          </cell>
          <cell r="J194">
            <v>71.978481229110685</v>
          </cell>
          <cell r="K194">
            <v>281.13404024742755</v>
          </cell>
          <cell r="L194">
            <v>242</v>
          </cell>
        </row>
        <row r="195">
          <cell r="E195">
            <v>1571.9</v>
          </cell>
          <cell r="F195">
            <v>129</v>
          </cell>
          <cell r="G195">
            <v>1183</v>
          </cell>
          <cell r="H195">
            <v>5115.3911462990172</v>
          </cell>
          <cell r="I195">
            <v>3900</v>
          </cell>
          <cell r="J195">
            <v>1215.3911462990168</v>
          </cell>
          <cell r="K195">
            <v>4747.0829837654883</v>
          </cell>
          <cell r="L195">
            <v>7866.4952000000003</v>
          </cell>
        </row>
        <row r="196">
          <cell r="C196" t="str">
            <v>Нукус ш</v>
          </cell>
          <cell r="D196">
            <v>584</v>
          </cell>
          <cell r="E196">
            <v>260.5</v>
          </cell>
          <cell r="H196">
            <v>681.82799917406021</v>
          </cell>
          <cell r="I196">
            <v>464.0244290349259</v>
          </cell>
          <cell r="J196">
            <v>217.80357013913431</v>
          </cell>
          <cell r="K196">
            <v>632.73638323352793</v>
          </cell>
          <cell r="L196">
            <v>1663.2694000000001</v>
          </cell>
        </row>
        <row r="197">
          <cell r="C197" t="str">
            <v xml:space="preserve">Тахиатош. ш </v>
          </cell>
          <cell r="D197">
            <v>584</v>
          </cell>
          <cell r="E197">
            <v>48.6</v>
          </cell>
          <cell r="H197">
            <v>127.20476299370183</v>
          </cell>
          <cell r="I197">
            <v>86.57039251860806</v>
          </cell>
          <cell r="J197">
            <v>40.634370475093775</v>
          </cell>
          <cell r="K197">
            <v>118.04602005815531</v>
          </cell>
          <cell r="L197">
            <v>5.2</v>
          </cell>
        </row>
        <row r="198">
          <cell r="C198" t="str">
            <v>Караузяк тумани</v>
          </cell>
          <cell r="D198">
            <v>584</v>
          </cell>
          <cell r="E198">
            <v>44.3</v>
          </cell>
          <cell r="F198">
            <v>7</v>
          </cell>
          <cell r="G198">
            <v>105</v>
          </cell>
          <cell r="H198">
            <v>115.95002058890927</v>
          </cell>
          <cell r="I198">
            <v>78.910872192887581</v>
          </cell>
          <cell r="J198">
            <v>37.039148396021687</v>
          </cell>
          <cell r="K198">
            <v>107.60161910650781</v>
          </cell>
          <cell r="L198">
            <v>85.5</v>
          </cell>
        </row>
        <row r="199">
          <cell r="C199" t="str">
            <v>Кегейли тумани</v>
          </cell>
          <cell r="D199">
            <v>584</v>
          </cell>
          <cell r="E199">
            <v>76.900000000000006</v>
          </cell>
          <cell r="F199">
            <v>9</v>
          </cell>
          <cell r="G199">
            <v>151</v>
          </cell>
          <cell r="H199">
            <v>201.27667230896444</v>
          </cell>
          <cell r="I199">
            <v>136.98072396462882</v>
          </cell>
          <cell r="J199">
            <v>64.295948344335613</v>
          </cell>
          <cell r="K199">
            <v>186.78475190271899</v>
          </cell>
          <cell r="L199">
            <v>218</v>
          </cell>
        </row>
        <row r="200">
          <cell r="C200" t="str">
            <v>Канликул тумани</v>
          </cell>
          <cell r="D200">
            <v>584</v>
          </cell>
          <cell r="E200">
            <v>41.6</v>
          </cell>
          <cell r="F200">
            <v>4</v>
          </cell>
          <cell r="G200">
            <v>38</v>
          </cell>
          <cell r="H200">
            <v>108.8830893114814</v>
          </cell>
          <cell r="I200">
            <v>74.101405941853812</v>
          </cell>
          <cell r="J200">
            <v>34.781683369627586</v>
          </cell>
          <cell r="K200">
            <v>101.04350688105474</v>
          </cell>
          <cell r="L200">
            <v>106.95</v>
          </cell>
        </row>
        <row r="201">
          <cell r="C201" t="str">
            <v>Кунгирод тумани</v>
          </cell>
          <cell r="D201">
            <v>584</v>
          </cell>
          <cell r="E201">
            <v>112.6</v>
          </cell>
          <cell r="F201">
            <v>9</v>
          </cell>
          <cell r="G201">
            <v>46</v>
          </cell>
          <cell r="H201">
            <v>294.7172080882886</v>
          </cell>
          <cell r="I201">
            <v>200.57255550607547</v>
          </cell>
          <cell r="J201">
            <v>94.144652582213126</v>
          </cell>
          <cell r="K201">
            <v>273.49756910593186</v>
          </cell>
          <cell r="L201">
            <v>66.2</v>
          </cell>
        </row>
        <row r="202">
          <cell r="C202" t="str">
            <v>Муйнак тумани</v>
          </cell>
          <cell r="D202">
            <v>584</v>
          </cell>
          <cell r="E202">
            <v>28.5</v>
          </cell>
          <cell r="F202">
            <v>5</v>
          </cell>
          <cell r="G202">
            <v>21</v>
          </cell>
          <cell r="H202">
            <v>74.59538570618318</v>
          </cell>
          <cell r="I202">
            <v>50.766588205356584</v>
          </cell>
          <cell r="J202">
            <v>23.828797500826596</v>
          </cell>
          <cell r="K202">
            <v>69.224517935338</v>
          </cell>
          <cell r="L202">
            <v>24.1</v>
          </cell>
        </row>
        <row r="203">
          <cell r="C203" t="str">
            <v>Нукус тумани</v>
          </cell>
          <cell r="D203">
            <v>584</v>
          </cell>
          <cell r="E203">
            <v>44.5</v>
          </cell>
          <cell r="F203">
            <v>6</v>
          </cell>
          <cell r="G203">
            <v>41</v>
          </cell>
          <cell r="H203">
            <v>116.47349697982986</v>
          </cell>
          <cell r="I203">
            <v>79.26712895222343</v>
          </cell>
          <cell r="J203">
            <v>37.20636802760643</v>
          </cell>
          <cell r="K203">
            <v>108.08740519728211</v>
          </cell>
          <cell r="L203">
            <v>231.6</v>
          </cell>
        </row>
        <row r="204">
          <cell r="C204" t="str">
            <v>Тахтакупирик тумани</v>
          </cell>
          <cell r="D204">
            <v>584</v>
          </cell>
          <cell r="E204">
            <v>40.9</v>
          </cell>
          <cell r="F204">
            <v>8</v>
          </cell>
          <cell r="G204">
            <v>41</v>
          </cell>
          <cell r="H204">
            <v>107.05092194325934</v>
          </cell>
          <cell r="I204">
            <v>72.854507284178368</v>
          </cell>
          <cell r="J204">
            <v>34.196414659080972</v>
          </cell>
          <cell r="K204">
            <v>99.34325556334467</v>
          </cell>
          <cell r="L204">
            <v>41.5</v>
          </cell>
        </row>
        <row r="205">
          <cell r="C205" t="str">
            <v>Ходжейли тумани</v>
          </cell>
          <cell r="D205">
            <v>584</v>
          </cell>
          <cell r="E205">
            <v>143.69999999999999</v>
          </cell>
          <cell r="F205">
            <v>9</v>
          </cell>
          <cell r="G205">
            <v>112</v>
          </cell>
          <cell r="H205">
            <v>376.11778687643931</v>
          </cell>
          <cell r="I205">
            <v>255.97048158279787</v>
          </cell>
          <cell r="J205">
            <v>120.14730529364144</v>
          </cell>
          <cell r="K205">
            <v>349.03730622133571</v>
          </cell>
          <cell r="L205">
            <v>174</v>
          </cell>
        </row>
        <row r="206">
          <cell r="C206" t="str">
            <v>Чимбой тумани</v>
          </cell>
          <cell r="D206">
            <v>584</v>
          </cell>
          <cell r="E206">
            <v>98.1</v>
          </cell>
          <cell r="F206">
            <v>10</v>
          </cell>
          <cell r="G206">
            <v>138</v>
          </cell>
          <cell r="H206">
            <v>256.76516974654629</v>
          </cell>
          <cell r="I206">
            <v>174.74394045422738</v>
          </cell>
          <cell r="J206">
            <v>82.021229292318907</v>
          </cell>
          <cell r="K206">
            <v>238.27807752479498</v>
          </cell>
          <cell r="L206">
            <v>92.8</v>
          </cell>
        </row>
        <row r="207">
          <cell r="C207" t="str">
            <v>Шуманай тумани</v>
          </cell>
          <cell r="D207">
            <v>584</v>
          </cell>
          <cell r="E207">
            <v>40.299999999999997</v>
          </cell>
          <cell r="F207">
            <v>6</v>
          </cell>
          <cell r="G207">
            <v>125</v>
          </cell>
          <cell r="H207">
            <v>105.48049277049761</v>
          </cell>
          <cell r="I207">
            <v>71.785737006170876</v>
          </cell>
          <cell r="J207">
            <v>33.694755764326729</v>
          </cell>
          <cell r="K207">
            <v>97.885897291021777</v>
          </cell>
          <cell r="L207">
            <v>106.8</v>
          </cell>
        </row>
        <row r="208">
          <cell r="C208" t="str">
            <v>Турткул тумани</v>
          </cell>
          <cell r="D208">
            <v>599</v>
          </cell>
          <cell r="E208">
            <v>164.9</v>
          </cell>
          <cell r="F208">
            <v>15</v>
          </cell>
          <cell r="G208">
            <v>88</v>
          </cell>
          <cell r="H208">
            <v>431.60628431402131</v>
          </cell>
          <cell r="I208">
            <v>293.73369807239652</v>
          </cell>
          <cell r="J208">
            <v>137.87258624162479</v>
          </cell>
          <cell r="K208">
            <v>400.53063184341181</v>
          </cell>
          <cell r="L208">
            <v>1517.7</v>
          </cell>
        </row>
        <row r="209">
          <cell r="C209" t="str">
            <v>Беруний тумани</v>
          </cell>
          <cell r="D209">
            <v>1055</v>
          </cell>
          <cell r="E209">
            <v>151.6</v>
          </cell>
          <cell r="F209">
            <v>13</v>
          </cell>
          <cell r="G209">
            <v>68</v>
          </cell>
          <cell r="H209">
            <v>396.79510431780238</v>
          </cell>
          <cell r="I209">
            <v>270.04262357656341</v>
          </cell>
          <cell r="J209">
            <v>126.75248074123897</v>
          </cell>
          <cell r="K209">
            <v>368.2258568069206</v>
          </cell>
          <cell r="L209">
            <v>189.7</v>
          </cell>
        </row>
        <row r="210">
          <cell r="C210" t="str">
            <v>Элликкала тумани</v>
          </cell>
          <cell r="D210">
            <v>1055</v>
          </cell>
          <cell r="E210">
            <v>121.6</v>
          </cell>
          <cell r="F210">
            <v>13</v>
          </cell>
          <cell r="G210">
            <v>84</v>
          </cell>
          <cell r="H210">
            <v>318.27364567971483</v>
          </cell>
          <cell r="I210">
            <v>216.60410967618805</v>
          </cell>
          <cell r="J210">
            <v>101.66953600352679</v>
          </cell>
          <cell r="K210">
            <v>295.35794319077536</v>
          </cell>
          <cell r="L210">
            <v>596.5</v>
          </cell>
        </row>
        <row r="211">
          <cell r="C211" t="str">
            <v>Амударя тумани</v>
          </cell>
          <cell r="D211">
            <v>620</v>
          </cell>
          <cell r="E211">
            <v>153.30000000000001</v>
          </cell>
          <cell r="F211">
            <v>15</v>
          </cell>
          <cell r="G211">
            <v>125</v>
          </cell>
          <cell r="H211">
            <v>401.2446536406274</v>
          </cell>
          <cell r="I211">
            <v>273.07080603091805</v>
          </cell>
          <cell r="J211">
            <v>128.17384760970936</v>
          </cell>
          <cell r="K211">
            <v>372.35503857850227</v>
          </cell>
          <cell r="L211">
            <v>830.6</v>
          </cell>
        </row>
        <row r="212">
          <cell r="E212">
            <v>1571.9</v>
          </cell>
          <cell r="F212">
            <v>129</v>
          </cell>
          <cell r="G212">
            <v>1183</v>
          </cell>
          <cell r="H212">
            <v>4114.2626944403273</v>
          </cell>
          <cell r="I212">
            <v>2800</v>
          </cell>
          <cell r="J212">
            <v>1314.2626944403269</v>
          </cell>
          <cell r="K212">
            <v>3818.0357804406244</v>
          </cell>
          <cell r="L212">
            <v>5950.4194000000007</v>
          </cell>
        </row>
        <row r="213">
          <cell r="E213">
            <v>26312.7</v>
          </cell>
          <cell r="F213">
            <v>1479</v>
          </cell>
          <cell r="G213">
            <v>11864</v>
          </cell>
          <cell r="H213">
            <v>71999.970055684884</v>
          </cell>
          <cell r="I213">
            <v>50000</v>
          </cell>
          <cell r="J213">
            <v>21999.970055684891</v>
          </cell>
          <cell r="K213">
            <v>66815.972211675587</v>
          </cell>
          <cell r="L213">
            <v>108877.88258173001</v>
          </cell>
        </row>
      </sheetData>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г обл"/>
      <sheetName val="прог р-н"/>
      <sheetName val="кушимча-тум"/>
      <sheetName val="кушимча-вил"/>
      <sheetName val="факт туман"/>
      <sheetName val="факт_обл"/>
      <sheetName val="факт_обл (2)"/>
      <sheetName val="ЦБга"/>
      <sheetName val="микре"/>
      <sheetName val="лизинг"/>
      <sheetName val="микре-лизинг"/>
      <sheetName val="30 та туман"/>
      <sheetName val="микре узи"/>
    </sheetNames>
    <sheetDataSet>
      <sheetData sheetId="0" refreshError="1"/>
      <sheetData sheetId="1" refreshError="1"/>
      <sheetData sheetId="2" refreshError="1"/>
      <sheetData sheetId="3" refreshError="1"/>
      <sheetData sheetId="4">
        <row r="6">
          <cell r="C6" t="str">
            <v xml:space="preserve">Пахтаобод </v>
          </cell>
          <cell r="D6">
            <v>32</v>
          </cell>
          <cell r="E6">
            <v>143.69999999999999</v>
          </cell>
          <cell r="F6">
            <v>5</v>
          </cell>
          <cell r="G6">
            <v>35</v>
          </cell>
          <cell r="H6">
            <v>660.46719138010849</v>
          </cell>
          <cell r="I6">
            <v>352.24916873605781</v>
          </cell>
          <cell r="J6">
            <v>430.6</v>
          </cell>
          <cell r="K6">
            <v>203.6</v>
          </cell>
          <cell r="L6">
            <v>227</v>
          </cell>
          <cell r="N6">
            <v>1.2224301381464746</v>
          </cell>
          <cell r="O6">
            <v>0.65196274034478641</v>
          </cell>
        </row>
        <row r="7">
          <cell r="C7" t="str">
            <v xml:space="preserve">Асака </v>
          </cell>
          <cell r="D7">
            <v>34</v>
          </cell>
          <cell r="E7">
            <v>242</v>
          </cell>
          <cell r="F7">
            <v>8</v>
          </cell>
          <cell r="G7">
            <v>53</v>
          </cell>
          <cell r="H7">
            <v>556.13451744602048</v>
          </cell>
          <cell r="I7">
            <v>296.60507597121085</v>
          </cell>
          <cell r="J7">
            <v>306.25</v>
          </cell>
          <cell r="K7">
            <v>246.25</v>
          </cell>
          <cell r="L7">
            <v>60</v>
          </cell>
          <cell r="N7">
            <v>1.032517730848697</v>
          </cell>
          <cell r="O7">
            <v>0.55067612311930492</v>
          </cell>
        </row>
        <row r="8">
          <cell r="C8" t="str">
            <v>Асака ш</v>
          </cell>
          <cell r="D8">
            <v>34</v>
          </cell>
          <cell r="H8">
            <v>556.13451744602048</v>
          </cell>
          <cell r="I8">
            <v>296.60507597121085</v>
          </cell>
          <cell r="J8">
            <v>232.60000000000002</v>
          </cell>
          <cell r="K8">
            <v>194.60000000000002</v>
          </cell>
          <cell r="L8">
            <v>38</v>
          </cell>
          <cell r="N8">
            <v>0.78420775247479813</v>
          </cell>
          <cell r="O8">
            <v>0.41824413465322557</v>
          </cell>
        </row>
        <row r="9">
          <cell r="C9" t="str">
            <v xml:space="preserve">Мархамат </v>
          </cell>
          <cell r="D9">
            <v>34</v>
          </cell>
          <cell r="E9">
            <v>130.30000000000001</v>
          </cell>
          <cell r="F9">
            <v>5</v>
          </cell>
          <cell r="G9">
            <v>23</v>
          </cell>
          <cell r="H9">
            <v>598.87874068773942</v>
          </cell>
          <cell r="I9">
            <v>319.40199503346105</v>
          </cell>
          <cell r="J9">
            <v>252.10000000000002</v>
          </cell>
          <cell r="K9">
            <v>252.10000000000002</v>
          </cell>
          <cell r="L9">
            <v>0</v>
          </cell>
          <cell r="N9">
            <v>0.78928749325310144</v>
          </cell>
          <cell r="O9">
            <v>0.42095332973498745</v>
          </cell>
        </row>
        <row r="10">
          <cell r="C10" t="str">
            <v xml:space="preserve">Шахрихон </v>
          </cell>
          <cell r="D10">
            <v>38</v>
          </cell>
          <cell r="E10">
            <v>221.9</v>
          </cell>
          <cell r="F10">
            <v>12</v>
          </cell>
          <cell r="G10">
            <v>52</v>
          </cell>
          <cell r="H10">
            <v>1019.8863588534871</v>
          </cell>
          <cell r="I10">
            <v>543.93939138852636</v>
          </cell>
          <cell r="J10">
            <v>466.57600000000002</v>
          </cell>
          <cell r="K10">
            <v>332.45000000000005</v>
          </cell>
          <cell r="L10">
            <v>134.126</v>
          </cell>
          <cell r="N10">
            <v>0.85777203744880648</v>
          </cell>
          <cell r="O10">
            <v>0.45747841997269673</v>
          </cell>
        </row>
        <row r="11">
          <cell r="C11" t="str">
            <v xml:space="preserve">Охунбобоев </v>
          </cell>
          <cell r="D11">
            <v>41</v>
          </cell>
          <cell r="E11">
            <v>143.1</v>
          </cell>
          <cell r="F11">
            <v>8</v>
          </cell>
          <cell r="G11">
            <v>53</v>
          </cell>
          <cell r="H11">
            <v>648.09124963171848</v>
          </cell>
          <cell r="I11">
            <v>348.85474977903107</v>
          </cell>
          <cell r="J11">
            <v>817.81679999999983</v>
          </cell>
          <cell r="K11">
            <v>775.69079999999985</v>
          </cell>
          <cell r="L11">
            <v>42.125999999999998</v>
          </cell>
          <cell r="N11">
            <v>2.3442902827552587</v>
          </cell>
          <cell r="O11">
            <v>1.2618852676451484</v>
          </cell>
        </row>
        <row r="12">
          <cell r="C12" t="str">
            <v xml:space="preserve">Кургонтепа </v>
          </cell>
          <cell r="D12">
            <v>41</v>
          </cell>
          <cell r="E12">
            <v>159.19999999999999</v>
          </cell>
          <cell r="F12">
            <v>5</v>
          </cell>
          <cell r="G12">
            <v>35</v>
          </cell>
          <cell r="H12">
            <v>719.37455280104382</v>
          </cell>
          <cell r="I12">
            <v>387.77743171008876</v>
          </cell>
          <cell r="J12">
            <v>326.32099999999997</v>
          </cell>
          <cell r="K12">
            <v>284.19499999999999</v>
          </cell>
          <cell r="L12">
            <v>42.125999999999998</v>
          </cell>
          <cell r="N12">
            <v>0.84151622378056534</v>
          </cell>
          <cell r="O12">
            <v>0.45361765818570732</v>
          </cell>
        </row>
        <row r="13">
          <cell r="C13" t="str">
            <v xml:space="preserve">Олтинкул </v>
          </cell>
          <cell r="D13">
            <v>50</v>
          </cell>
          <cell r="E13">
            <v>130.5</v>
          </cell>
          <cell r="F13">
            <v>8</v>
          </cell>
          <cell r="G13">
            <v>37</v>
          </cell>
          <cell r="H13">
            <v>621.7829033208468</v>
          </cell>
          <cell r="I13">
            <v>324.28923776253208</v>
          </cell>
          <cell r="J13">
            <v>475.84999999999997</v>
          </cell>
          <cell r="K13">
            <v>430.29999999999995</v>
          </cell>
          <cell r="L13">
            <v>45.55</v>
          </cell>
          <cell r="N13">
            <v>1.4673629112183229</v>
          </cell>
          <cell r="O13">
            <v>0.76529926676748161</v>
          </cell>
        </row>
        <row r="14">
          <cell r="C14" t="str">
            <v xml:space="preserve">Куйган-ёр </v>
          </cell>
          <cell r="D14">
            <v>63</v>
          </cell>
          <cell r="E14">
            <v>193.1</v>
          </cell>
          <cell r="F14">
            <v>9</v>
          </cell>
          <cell r="G14">
            <v>34</v>
          </cell>
          <cell r="H14">
            <v>839.56395471189853</v>
          </cell>
          <cell r="I14">
            <v>463.7518414074666</v>
          </cell>
          <cell r="J14">
            <v>829.45</v>
          </cell>
          <cell r="K14">
            <v>599.45000000000005</v>
          </cell>
          <cell r="L14">
            <v>230</v>
          </cell>
          <cell r="N14">
            <v>1.7885643267370228</v>
          </cell>
          <cell r="O14">
            <v>0.98795332427608906</v>
          </cell>
        </row>
        <row r="15">
          <cell r="C15" t="str">
            <v xml:space="preserve">Баликчи </v>
          </cell>
          <cell r="D15">
            <v>67</v>
          </cell>
          <cell r="E15">
            <v>147.1</v>
          </cell>
          <cell r="F15">
            <v>9</v>
          </cell>
          <cell r="G15">
            <v>47</v>
          </cell>
          <cell r="H15">
            <v>711.33128498674182</v>
          </cell>
          <cell r="I15">
            <v>367.63096089902768</v>
          </cell>
          <cell r="J15">
            <v>1004.21</v>
          </cell>
          <cell r="K15">
            <v>832.21</v>
          </cell>
          <cell r="L15">
            <v>172</v>
          </cell>
          <cell r="N15">
            <v>2.7315708055280279</v>
          </cell>
          <cell r="O15">
            <v>1.4117332123508628</v>
          </cell>
        </row>
        <row r="16">
          <cell r="C16" t="str">
            <v xml:space="preserve">Буз </v>
          </cell>
          <cell r="D16">
            <v>78</v>
          </cell>
          <cell r="E16">
            <v>52.6</v>
          </cell>
          <cell r="F16">
            <v>3</v>
          </cell>
          <cell r="G16">
            <v>39</v>
          </cell>
          <cell r="H16">
            <v>314.14706006145036</v>
          </cell>
          <cell r="I16">
            <v>143.41529525653436</v>
          </cell>
          <cell r="J16">
            <v>437.3</v>
          </cell>
          <cell r="K16">
            <v>330.6</v>
          </cell>
          <cell r="L16">
            <v>106.7</v>
          </cell>
          <cell r="N16">
            <v>3.0491866241866243</v>
          </cell>
          <cell r="O16">
            <v>1.392023213314362</v>
          </cell>
        </row>
        <row r="17">
          <cell r="C17" t="str">
            <v xml:space="preserve">Избосган </v>
          </cell>
          <cell r="D17">
            <v>78</v>
          </cell>
          <cell r="E17">
            <v>182</v>
          </cell>
          <cell r="F17">
            <v>9</v>
          </cell>
          <cell r="G17">
            <v>54</v>
          </cell>
          <cell r="H17">
            <v>776.08321057283547</v>
          </cell>
          <cell r="I17">
            <v>434.04992634370126</v>
          </cell>
          <cell r="J17">
            <v>387.34999999999997</v>
          </cell>
          <cell r="K17">
            <v>298.34999999999997</v>
          </cell>
          <cell r="L17">
            <v>89</v>
          </cell>
          <cell r="N17">
            <v>0.89240886011181564</v>
          </cell>
          <cell r="O17">
            <v>0.49910885163215002</v>
          </cell>
        </row>
        <row r="18">
          <cell r="C18" t="str">
            <v xml:space="preserve">Улугнор </v>
          </cell>
          <cell r="D18">
            <v>78</v>
          </cell>
          <cell r="E18">
            <v>46</v>
          </cell>
          <cell r="F18">
            <v>4</v>
          </cell>
          <cell r="G18">
            <v>26</v>
          </cell>
          <cell r="H18">
            <v>211.42303969022265</v>
          </cell>
          <cell r="I18">
            <v>112.75895450145208</v>
          </cell>
          <cell r="J18">
            <v>198</v>
          </cell>
          <cell r="K18">
            <v>168</v>
          </cell>
          <cell r="L18">
            <v>30</v>
          </cell>
          <cell r="N18">
            <v>1.7559581043956045</v>
          </cell>
          <cell r="O18">
            <v>0.93651098901098906</v>
          </cell>
        </row>
        <row r="19">
          <cell r="C19" t="str">
            <v>Андижон ш</v>
          </cell>
          <cell r="D19">
            <v>78</v>
          </cell>
          <cell r="E19">
            <v>356.2</v>
          </cell>
          <cell r="H19">
            <v>1637.1497116882022</v>
          </cell>
          <cell r="I19">
            <v>873.14651290037455</v>
          </cell>
          <cell r="J19">
            <v>1171.1799999999998</v>
          </cell>
          <cell r="K19">
            <v>731.07999999999993</v>
          </cell>
          <cell r="L19">
            <v>440.1</v>
          </cell>
          <cell r="N19">
            <v>1.3413327347659358</v>
          </cell>
          <cell r="O19">
            <v>0.71537745854183243</v>
          </cell>
        </row>
        <row r="20">
          <cell r="C20" t="str">
            <v xml:space="preserve">Хонабод ш </v>
          </cell>
          <cell r="D20">
            <v>78</v>
          </cell>
          <cell r="E20">
            <v>36.200000000000003</v>
          </cell>
          <cell r="G20">
            <v>3</v>
          </cell>
          <cell r="H20">
            <v>166.38073993013177</v>
          </cell>
          <cell r="I20">
            <v>88.736394629403591</v>
          </cell>
          <cell r="J20">
            <v>100.4</v>
          </cell>
          <cell r="K20">
            <v>41.4</v>
          </cell>
          <cell r="L20">
            <v>59</v>
          </cell>
          <cell r="N20">
            <v>1.13144105549147</v>
          </cell>
          <cell r="O20">
            <v>0.60343522959545048</v>
          </cell>
        </row>
        <row r="21">
          <cell r="C21" t="str">
            <v xml:space="preserve">Булакбоши </v>
          </cell>
          <cell r="D21">
            <v>78</v>
          </cell>
          <cell r="E21">
            <v>107.5</v>
          </cell>
          <cell r="F21">
            <v>5</v>
          </cell>
          <cell r="G21">
            <v>22</v>
          </cell>
          <cell r="H21">
            <v>494.08645144997683</v>
          </cell>
          <cell r="I21">
            <v>263.51277410665432</v>
          </cell>
          <cell r="J21">
            <v>270.82600000000002</v>
          </cell>
          <cell r="K21">
            <v>178.7</v>
          </cell>
          <cell r="L21">
            <v>92.126000000000005</v>
          </cell>
          <cell r="N21">
            <v>1.0277528325453618</v>
          </cell>
          <cell r="O21">
            <v>0.54813484402419288</v>
          </cell>
        </row>
        <row r="22">
          <cell r="C22" t="str">
            <v xml:space="preserve">Ходжиобод </v>
          </cell>
          <cell r="D22">
            <v>78</v>
          </cell>
          <cell r="E22">
            <v>84.5</v>
          </cell>
          <cell r="F22">
            <v>4</v>
          </cell>
          <cell r="G22">
            <v>23</v>
          </cell>
          <cell r="H22">
            <v>388.37493160486554</v>
          </cell>
          <cell r="I22">
            <v>207.13329685592825</v>
          </cell>
          <cell r="J22">
            <v>229.38099999999997</v>
          </cell>
          <cell r="K22">
            <v>189.38099999999997</v>
          </cell>
          <cell r="L22">
            <v>40</v>
          </cell>
          <cell r="N22">
            <v>1.1074076620310163</v>
          </cell>
          <cell r="O22">
            <v>0.59061741974987525</v>
          </cell>
        </row>
        <row r="23">
          <cell r="E23">
            <v>2375.8999999999996</v>
          </cell>
          <cell r="F23">
            <v>94</v>
          </cell>
          <cell r="G23">
            <v>536</v>
          </cell>
          <cell r="H23">
            <v>10919.290416263309</v>
          </cell>
          <cell r="I23">
            <v>5823.8580832526613</v>
          </cell>
          <cell r="J23">
            <v>7936.2108000000007</v>
          </cell>
          <cell r="K23">
            <v>6088.3568000000005</v>
          </cell>
          <cell r="L23">
            <v>1847.854</v>
          </cell>
          <cell r="M23">
            <v>0</v>
          </cell>
          <cell r="N23">
            <v>1.3627067635493579</v>
          </cell>
          <cell r="O23">
            <v>0.72680645879513583</v>
          </cell>
        </row>
        <row r="24">
          <cell r="C24" t="str">
            <v xml:space="preserve">Янгибозор </v>
          </cell>
          <cell r="D24">
            <v>100</v>
          </cell>
          <cell r="E24">
            <v>91</v>
          </cell>
          <cell r="F24">
            <v>10</v>
          </cell>
          <cell r="G24">
            <v>139</v>
          </cell>
          <cell r="H24">
            <v>594.64702798348503</v>
          </cell>
          <cell r="I24">
            <v>300.38821679009095</v>
          </cell>
          <cell r="J24">
            <v>437.34999999999997</v>
          </cell>
          <cell r="K24">
            <v>259.39999999999998</v>
          </cell>
          <cell r="L24">
            <v>177.95</v>
          </cell>
          <cell r="N24">
            <v>1.4559492535142178</v>
          </cell>
          <cell r="O24">
            <v>0.73547832481918396</v>
          </cell>
        </row>
        <row r="25">
          <cell r="C25" t="str">
            <v xml:space="preserve">Шофиркон </v>
          </cell>
          <cell r="D25">
            <v>101</v>
          </cell>
          <cell r="E25">
            <v>138</v>
          </cell>
          <cell r="F25">
            <v>12</v>
          </cell>
          <cell r="G25">
            <v>134</v>
          </cell>
          <cell r="H25">
            <v>643.55986630840823</v>
          </cell>
          <cell r="I25">
            <v>343.23192869781769</v>
          </cell>
          <cell r="J25">
            <v>422.39</v>
          </cell>
          <cell r="K25">
            <v>173.4</v>
          </cell>
          <cell r="L25">
            <v>248.99</v>
          </cell>
          <cell r="N25">
            <v>1.2306256052649265</v>
          </cell>
          <cell r="O25">
            <v>0.65633365614129402</v>
          </cell>
        </row>
        <row r="26">
          <cell r="C26" t="str">
            <v xml:space="preserve">Вобкент </v>
          </cell>
          <cell r="D26">
            <v>101</v>
          </cell>
          <cell r="E26">
            <v>107.8</v>
          </cell>
          <cell r="F26">
            <v>11</v>
          </cell>
          <cell r="G26">
            <v>197</v>
          </cell>
          <cell r="H26">
            <v>517.93571007274397</v>
          </cell>
          <cell r="I26">
            <v>271.16142604364637</v>
          </cell>
          <cell r="J26">
            <v>96.4</v>
          </cell>
          <cell r="K26">
            <v>56.4</v>
          </cell>
          <cell r="L26">
            <v>40</v>
          </cell>
          <cell r="N26">
            <v>0.35550779255926829</v>
          </cell>
          <cell r="O26">
            <v>0.18612348622662192</v>
          </cell>
        </row>
        <row r="27">
          <cell r="C27" t="str">
            <v xml:space="preserve">Гиждувон </v>
          </cell>
          <cell r="D27">
            <v>104</v>
          </cell>
          <cell r="E27">
            <v>242.9</v>
          </cell>
          <cell r="F27">
            <v>14</v>
          </cell>
          <cell r="G27">
            <v>266</v>
          </cell>
          <cell r="H27">
            <v>816.965528540533</v>
          </cell>
          <cell r="I27">
            <v>460.97931712431983</v>
          </cell>
          <cell r="J27">
            <v>498.1</v>
          </cell>
          <cell r="K27">
            <v>277.5</v>
          </cell>
          <cell r="L27">
            <v>220.6</v>
          </cell>
          <cell r="N27">
            <v>1.0805257014723488</v>
          </cell>
          <cell r="O27">
            <v>0.60969524735006886</v>
          </cell>
        </row>
        <row r="28">
          <cell r="C28" t="str">
            <v xml:space="preserve">Когон </v>
          </cell>
          <cell r="D28">
            <v>106</v>
          </cell>
          <cell r="E28">
            <v>110.8</v>
          </cell>
          <cell r="F28">
            <v>9</v>
          </cell>
          <cell r="G28">
            <v>140</v>
          </cell>
          <cell r="H28">
            <v>258.35664198178125</v>
          </cell>
          <cell r="I28">
            <v>137.79020905694998</v>
          </cell>
          <cell r="J28">
            <v>25.4</v>
          </cell>
          <cell r="K28">
            <v>25.4</v>
          </cell>
          <cell r="L28">
            <v>0</v>
          </cell>
          <cell r="N28">
            <v>0.18433820642148777</v>
          </cell>
          <cell r="O28">
            <v>9.831371009146013E-2</v>
          </cell>
        </row>
        <row r="29">
          <cell r="C29" t="str">
            <v>Когон ш</v>
          </cell>
          <cell r="D29">
            <v>106</v>
          </cell>
          <cell r="H29">
            <v>315.40651418834784</v>
          </cell>
          <cell r="I29">
            <v>149.2001834982633</v>
          </cell>
          <cell r="J29">
            <v>97.1</v>
          </cell>
          <cell r="K29">
            <v>97.1</v>
          </cell>
          <cell r="L29">
            <v>0</v>
          </cell>
          <cell r="N29">
            <v>0.65080348913331088</v>
          </cell>
          <cell r="O29">
            <v>0.30785667268119848</v>
          </cell>
        </row>
        <row r="30">
          <cell r="C30" t="str">
            <v xml:space="preserve">Жондор </v>
          </cell>
          <cell r="D30">
            <v>108</v>
          </cell>
          <cell r="E30">
            <v>128.80000000000001</v>
          </cell>
          <cell r="F30">
            <v>13</v>
          </cell>
          <cell r="G30">
            <v>137</v>
          </cell>
          <cell r="H30">
            <v>584.33370469886631</v>
          </cell>
          <cell r="I30">
            <v>317.08536601350022</v>
          </cell>
          <cell r="J30">
            <v>254.49999999999997</v>
          </cell>
          <cell r="K30">
            <v>240.49999999999997</v>
          </cell>
          <cell r="L30">
            <v>14</v>
          </cell>
          <cell r="N30">
            <v>0.80262297563478346</v>
          </cell>
          <cell r="O30">
            <v>0.43553879906885634</v>
          </cell>
        </row>
        <row r="31">
          <cell r="C31" t="str">
            <v xml:space="preserve">Бухоро ш </v>
          </cell>
          <cell r="D31">
            <v>109</v>
          </cell>
          <cell r="E31">
            <v>261.60000000000002</v>
          </cell>
          <cell r="F31">
            <v>2</v>
          </cell>
          <cell r="G31">
            <v>29</v>
          </cell>
          <cell r="H31">
            <v>1099.965659610732</v>
          </cell>
          <cell r="I31">
            <v>586.64835179239037</v>
          </cell>
          <cell r="J31">
            <v>574.92000000000007</v>
          </cell>
          <cell r="K31">
            <v>176.3</v>
          </cell>
          <cell r="L31">
            <v>398.62</v>
          </cell>
          <cell r="N31">
            <v>0.98000786713785759</v>
          </cell>
          <cell r="O31">
            <v>0.52267086247352401</v>
          </cell>
        </row>
        <row r="32">
          <cell r="C32" t="str">
            <v xml:space="preserve">Олот </v>
          </cell>
          <cell r="D32">
            <v>109</v>
          </cell>
          <cell r="E32">
            <v>76.8</v>
          </cell>
          <cell r="F32">
            <v>10</v>
          </cell>
          <cell r="G32">
            <v>66</v>
          </cell>
          <cell r="H32">
            <v>398.46254669375452</v>
          </cell>
          <cell r="I32">
            <v>199.0775280162527</v>
          </cell>
          <cell r="J32">
            <v>175.77607142857133</v>
          </cell>
          <cell r="K32">
            <v>153.1</v>
          </cell>
          <cell r="L32">
            <v>22.676071428571333</v>
          </cell>
          <cell r="N32">
            <v>0.88295285349444841</v>
          </cell>
          <cell r="O32">
            <v>0.44113574258628419</v>
          </cell>
        </row>
        <row r="33">
          <cell r="C33" t="str">
            <v xml:space="preserve">Бухоро </v>
          </cell>
          <cell r="D33">
            <v>109</v>
          </cell>
          <cell r="E33">
            <v>118.4</v>
          </cell>
          <cell r="F33">
            <v>14</v>
          </cell>
          <cell r="G33">
            <v>169</v>
          </cell>
          <cell r="H33">
            <v>532.12975948620488</v>
          </cell>
          <cell r="I33">
            <v>290.47785569172288</v>
          </cell>
          <cell r="J33">
            <v>78.711999999999989</v>
          </cell>
          <cell r="K33">
            <v>38.711999999999996</v>
          </cell>
          <cell r="L33">
            <v>40</v>
          </cell>
          <cell r="N33">
            <v>0.27097418428871606</v>
          </cell>
          <cell r="O33">
            <v>0.14791880851768177</v>
          </cell>
        </row>
        <row r="34">
          <cell r="C34" t="str">
            <v xml:space="preserve">Коракул </v>
          </cell>
          <cell r="D34">
            <v>109</v>
          </cell>
          <cell r="E34">
            <v>126.8</v>
          </cell>
          <cell r="F34">
            <v>16</v>
          </cell>
          <cell r="G34">
            <v>102</v>
          </cell>
          <cell r="H34">
            <v>571.77410053083429</v>
          </cell>
          <cell r="I34">
            <v>311.46446031850058</v>
          </cell>
          <cell r="J34">
            <v>118.1</v>
          </cell>
          <cell r="K34">
            <v>98.1</v>
          </cell>
          <cell r="L34">
            <v>20</v>
          </cell>
          <cell r="N34">
            <v>0.37917648735663795</v>
          </cell>
          <cell r="O34">
            <v>0.20655010412391209</v>
          </cell>
        </row>
        <row r="35">
          <cell r="C35" t="str">
            <v xml:space="preserve">Караулбозор </v>
          </cell>
          <cell r="D35">
            <v>109</v>
          </cell>
          <cell r="E35">
            <v>13.4</v>
          </cell>
          <cell r="F35">
            <v>3</v>
          </cell>
          <cell r="G35">
            <v>5</v>
          </cell>
          <cell r="H35">
            <v>182.49059571400488</v>
          </cell>
          <cell r="I35">
            <v>97.328317714135935</v>
          </cell>
          <cell r="J35">
            <v>26.2</v>
          </cell>
          <cell r="K35">
            <v>0</v>
          </cell>
          <cell r="L35">
            <v>26.2</v>
          </cell>
          <cell r="N35">
            <v>0.26919195374312649</v>
          </cell>
          <cell r="O35">
            <v>0.14356904199633413</v>
          </cell>
        </row>
        <row r="36">
          <cell r="C36" t="str">
            <v xml:space="preserve">Ромитан </v>
          </cell>
          <cell r="D36">
            <v>110</v>
          </cell>
          <cell r="E36">
            <v>109.6</v>
          </cell>
          <cell r="F36">
            <v>6</v>
          </cell>
          <cell r="G36">
            <v>152</v>
          </cell>
          <cell r="H36">
            <v>600.93092601087892</v>
          </cell>
          <cell r="I36">
            <v>330.55855560652736</v>
          </cell>
          <cell r="J36">
            <v>191.5</v>
          </cell>
          <cell r="K36">
            <v>125.5</v>
          </cell>
          <cell r="L36">
            <v>66</v>
          </cell>
          <cell r="N36">
            <v>0.57932247328654096</v>
          </cell>
          <cell r="O36">
            <v>0.31867223288244145</v>
          </cell>
        </row>
        <row r="37">
          <cell r="E37">
            <v>1525.9</v>
          </cell>
          <cell r="F37">
            <v>120</v>
          </cell>
          <cell r="G37">
            <v>1536</v>
          </cell>
          <cell r="H37">
            <v>7116.958581820576</v>
          </cell>
          <cell r="I37">
            <v>3795.391716364119</v>
          </cell>
          <cell r="J37">
            <v>2996.448071428571</v>
          </cell>
          <cell r="K37">
            <v>1721.4119999999996</v>
          </cell>
          <cell r="L37">
            <v>1275.0360714285712</v>
          </cell>
          <cell r="M37">
            <v>0</v>
          </cell>
          <cell r="N37">
            <v>0.78949639335227451</v>
          </cell>
          <cell r="O37">
            <v>0.42102929741401629</v>
          </cell>
        </row>
        <row r="38">
          <cell r="C38" t="str">
            <v>Жиззах ш</v>
          </cell>
          <cell r="D38">
            <v>135</v>
          </cell>
          <cell r="E38">
            <v>140</v>
          </cell>
          <cell r="G38">
            <v>1</v>
          </cell>
          <cell r="H38">
            <v>1205.4380825565911</v>
          </cell>
          <cell r="I38">
            <v>609.66284953395461</v>
          </cell>
          <cell r="J38">
            <v>1151.575</v>
          </cell>
          <cell r="K38">
            <v>890.24</v>
          </cell>
          <cell r="L38">
            <v>261.33499999999998</v>
          </cell>
          <cell r="N38">
            <v>1.8888718590616109</v>
          </cell>
          <cell r="O38">
            <v>0.9553165912575502</v>
          </cell>
        </row>
        <row r="39">
          <cell r="C39" t="str">
            <v xml:space="preserve">Жиззах </v>
          </cell>
          <cell r="D39">
            <v>135</v>
          </cell>
          <cell r="E39">
            <v>156.5</v>
          </cell>
          <cell r="F39">
            <v>13</v>
          </cell>
          <cell r="G39">
            <v>46</v>
          </cell>
          <cell r="H39">
            <v>1236.0433707437701</v>
          </cell>
          <cell r="I39">
            <v>659.223131063344</v>
          </cell>
          <cell r="J39">
            <v>664.21</v>
          </cell>
          <cell r="K39">
            <v>541.51</v>
          </cell>
          <cell r="L39">
            <v>122.7</v>
          </cell>
          <cell r="N39">
            <v>1.0075647663160909</v>
          </cell>
          <cell r="O39">
            <v>0.53736787536858188</v>
          </cell>
        </row>
        <row r="40">
          <cell r="C40" t="str">
            <v xml:space="preserve">Дустлик </v>
          </cell>
          <cell r="D40">
            <v>135</v>
          </cell>
          <cell r="E40">
            <v>51.6</v>
          </cell>
          <cell r="F40">
            <v>8</v>
          </cell>
          <cell r="G40">
            <v>9</v>
          </cell>
          <cell r="H40">
            <v>407.53890051360088</v>
          </cell>
          <cell r="I40">
            <v>217.35408027392046</v>
          </cell>
          <cell r="J40">
            <v>521.94600000000003</v>
          </cell>
          <cell r="K40">
            <v>116.52</v>
          </cell>
          <cell r="L40">
            <v>405.42599999999999</v>
          </cell>
          <cell r="N40">
            <v>2.4013627871269665</v>
          </cell>
          <cell r="O40">
            <v>1.2807268198010486</v>
          </cell>
        </row>
        <row r="41">
          <cell r="C41" t="str">
            <v xml:space="preserve">Заварабод </v>
          </cell>
          <cell r="D41">
            <v>135</v>
          </cell>
          <cell r="E41">
            <v>40.9</v>
          </cell>
          <cell r="F41">
            <v>7</v>
          </cell>
          <cell r="G41">
            <v>16</v>
          </cell>
          <cell r="H41">
            <v>323.02986494198205</v>
          </cell>
          <cell r="I41">
            <v>172.28259463572377</v>
          </cell>
          <cell r="J41">
            <v>104.30000000000001</v>
          </cell>
          <cell r="K41">
            <v>62.2</v>
          </cell>
          <cell r="L41">
            <v>42.1</v>
          </cell>
          <cell r="N41">
            <v>0.60540068032138183</v>
          </cell>
          <cell r="O41">
            <v>0.32288036283807031</v>
          </cell>
        </row>
        <row r="42">
          <cell r="C42" t="str">
            <v xml:space="preserve">Пахтакор </v>
          </cell>
          <cell r="D42">
            <v>135</v>
          </cell>
          <cell r="E42">
            <v>59.4</v>
          </cell>
          <cell r="F42">
            <v>7</v>
          </cell>
          <cell r="G42">
            <v>20</v>
          </cell>
          <cell r="H42">
            <v>469.14361803309868</v>
          </cell>
          <cell r="I42">
            <v>250.20992961765262</v>
          </cell>
          <cell r="J42">
            <v>355.3</v>
          </cell>
          <cell r="K42">
            <v>187.3</v>
          </cell>
          <cell r="L42">
            <v>168</v>
          </cell>
          <cell r="N42">
            <v>1.4200075933954188</v>
          </cell>
          <cell r="O42">
            <v>0.75733738314422328</v>
          </cell>
        </row>
        <row r="43">
          <cell r="C43" t="str">
            <v xml:space="preserve">Галлаорол </v>
          </cell>
          <cell r="D43">
            <v>142</v>
          </cell>
          <cell r="E43">
            <v>129.80000000000001</v>
          </cell>
          <cell r="F43">
            <v>14</v>
          </cell>
          <cell r="G43">
            <v>106</v>
          </cell>
          <cell r="H43">
            <v>845.16568385010476</v>
          </cell>
          <cell r="I43">
            <v>450.75503138672252</v>
          </cell>
          <cell r="J43">
            <v>918.12599999999986</v>
          </cell>
          <cell r="K43">
            <v>885.82599999999991</v>
          </cell>
          <cell r="L43">
            <v>32.299999999999997</v>
          </cell>
          <cell r="N43">
            <v>2.0368624553683556</v>
          </cell>
          <cell r="O43">
            <v>1.0863266428631231</v>
          </cell>
        </row>
        <row r="44">
          <cell r="C44" t="str">
            <v xml:space="preserve">Бахмал </v>
          </cell>
          <cell r="D44">
            <v>142</v>
          </cell>
          <cell r="E44">
            <v>115.4</v>
          </cell>
          <cell r="F44">
            <v>10</v>
          </cell>
          <cell r="G44">
            <v>102</v>
          </cell>
          <cell r="H44">
            <v>811.52824805021874</v>
          </cell>
          <cell r="I44">
            <v>466.11694883013121</v>
          </cell>
          <cell r="J44">
            <v>342.53499999999997</v>
          </cell>
          <cell r="K44">
            <v>278.63499999999999</v>
          </cell>
          <cell r="L44">
            <v>63.9</v>
          </cell>
          <cell r="N44">
            <v>0.73486922297011625</v>
          </cell>
          <cell r="O44">
            <v>0.42208635475471867</v>
          </cell>
        </row>
        <row r="45">
          <cell r="C45" t="str">
            <v xml:space="preserve">Фориш </v>
          </cell>
          <cell r="D45">
            <v>142</v>
          </cell>
          <cell r="E45">
            <v>74.2</v>
          </cell>
          <cell r="F45">
            <v>11</v>
          </cell>
          <cell r="G45">
            <v>112</v>
          </cell>
          <cell r="H45">
            <v>586.03462050599205</v>
          </cell>
          <cell r="I45">
            <v>312.55179760319572</v>
          </cell>
          <cell r="J45">
            <v>198.70000000000002</v>
          </cell>
          <cell r="K45">
            <v>198.70000000000002</v>
          </cell>
          <cell r="L45">
            <v>0</v>
          </cell>
          <cell r="N45">
            <v>0.63573462550441717</v>
          </cell>
          <cell r="O45">
            <v>0.33905846693568908</v>
          </cell>
        </row>
        <row r="46">
          <cell r="C46" t="str">
            <v xml:space="preserve">Мирзачул </v>
          </cell>
          <cell r="D46">
            <v>144</v>
          </cell>
          <cell r="E46">
            <v>43.4</v>
          </cell>
          <cell r="F46">
            <v>7</v>
          </cell>
          <cell r="G46">
            <v>8</v>
          </cell>
          <cell r="H46">
            <v>492.64580559254301</v>
          </cell>
          <cell r="I46">
            <v>272.78748335552575</v>
          </cell>
          <cell r="J46">
            <v>176.7</v>
          </cell>
          <cell r="K46">
            <v>114</v>
          </cell>
          <cell r="L46">
            <v>62.7</v>
          </cell>
          <cell r="N46">
            <v>0.64775699319644253</v>
          </cell>
          <cell r="O46">
            <v>0.3586755392902804</v>
          </cell>
        </row>
        <row r="47">
          <cell r="C47" t="str">
            <v xml:space="preserve">Арнасой  </v>
          </cell>
          <cell r="D47">
            <v>144</v>
          </cell>
          <cell r="E47">
            <v>37.799999999999997</v>
          </cell>
          <cell r="F47">
            <v>6</v>
          </cell>
          <cell r="G47">
            <v>12</v>
          </cell>
          <cell r="H47">
            <v>328.7882822902796</v>
          </cell>
          <cell r="I47">
            <v>165.27296937416776</v>
          </cell>
          <cell r="J47">
            <v>196.3</v>
          </cell>
          <cell r="K47">
            <v>145.9</v>
          </cell>
          <cell r="L47">
            <v>50.4</v>
          </cell>
          <cell r="N47">
            <v>1.1877320335159525</v>
          </cell>
          <cell r="O47">
            <v>0.59704074194070966</v>
          </cell>
        </row>
        <row r="48">
          <cell r="C48" t="str">
            <v xml:space="preserve">Зомин </v>
          </cell>
          <cell r="D48">
            <v>145</v>
          </cell>
          <cell r="E48">
            <v>129.80000000000001</v>
          </cell>
          <cell r="F48">
            <v>12</v>
          </cell>
          <cell r="G48">
            <v>80</v>
          </cell>
          <cell r="H48">
            <v>905.16568385010476</v>
          </cell>
          <cell r="I48">
            <v>482.75503138672252</v>
          </cell>
          <cell r="J48">
            <v>356.25000000000006</v>
          </cell>
          <cell r="K48">
            <v>291.25000000000006</v>
          </cell>
          <cell r="L48">
            <v>65</v>
          </cell>
          <cell r="N48">
            <v>0.73795191523258807</v>
          </cell>
          <cell r="O48">
            <v>0.39357435479071362</v>
          </cell>
        </row>
        <row r="49">
          <cell r="C49" t="str">
            <v xml:space="preserve">Янгиобод </v>
          </cell>
          <cell r="D49">
            <v>145</v>
          </cell>
          <cell r="E49">
            <v>22.9</v>
          </cell>
          <cell r="F49">
            <v>5</v>
          </cell>
          <cell r="G49">
            <v>30</v>
          </cell>
          <cell r="H49">
            <v>280.7209435039</v>
          </cell>
          <cell r="I49">
            <v>156.43256610233999</v>
          </cell>
          <cell r="J49">
            <v>107.75</v>
          </cell>
          <cell r="K49">
            <v>107.75</v>
          </cell>
          <cell r="L49">
            <v>0</v>
          </cell>
          <cell r="N49">
            <v>0.68879519581305537</v>
          </cell>
          <cell r="O49">
            <v>0.38383313569371447</v>
          </cell>
        </row>
        <row r="50">
          <cell r="C50" t="str">
            <v xml:space="preserve">Зарбдор </v>
          </cell>
          <cell r="D50">
            <v>149</v>
          </cell>
          <cell r="E50">
            <v>49.7</v>
          </cell>
          <cell r="F50">
            <v>5</v>
          </cell>
          <cell r="G50">
            <v>16</v>
          </cell>
          <cell r="H50">
            <v>412.11051930758987</v>
          </cell>
          <cell r="I50">
            <v>213.2663115845539</v>
          </cell>
          <cell r="J50">
            <v>535.6099999999999</v>
          </cell>
          <cell r="K50">
            <v>469.60999999999996</v>
          </cell>
          <cell r="L50">
            <v>66</v>
          </cell>
          <cell r="N50">
            <v>2.5114608867216521</v>
          </cell>
          <cell r="O50">
            <v>1.2996756328858299</v>
          </cell>
        </row>
        <row r="51">
          <cell r="E51">
            <v>1051.3999999999999</v>
          </cell>
          <cell r="F51">
            <v>105</v>
          </cell>
          <cell r="G51">
            <v>558</v>
          </cell>
          <cell r="H51">
            <v>8303.3536237397766</v>
          </cell>
          <cell r="I51">
            <v>4428.6707247479553</v>
          </cell>
          <cell r="J51">
            <v>5629.3019999999997</v>
          </cell>
          <cell r="K51">
            <v>4289.4409999999998</v>
          </cell>
          <cell r="L51">
            <v>1339.8610000000003</v>
          </cell>
          <cell r="M51">
            <v>0</v>
          </cell>
          <cell r="N51">
            <v>1.2711042093382039</v>
          </cell>
          <cell r="O51">
            <v>0.67795522810271436</v>
          </cell>
        </row>
        <row r="52">
          <cell r="C52" t="str">
            <v>Карши ш</v>
          </cell>
          <cell r="D52">
            <v>152</v>
          </cell>
          <cell r="E52">
            <v>221.5</v>
          </cell>
          <cell r="H52">
            <v>1365.0198314328209</v>
          </cell>
          <cell r="I52">
            <v>728.01057676417111</v>
          </cell>
          <cell r="J52">
            <v>1280.127</v>
          </cell>
          <cell r="K52">
            <v>778.62699999999995</v>
          </cell>
          <cell r="L52">
            <v>501.5</v>
          </cell>
          <cell r="N52">
            <v>1.7583906619734171</v>
          </cell>
          <cell r="O52">
            <v>0.937808353052489</v>
          </cell>
        </row>
        <row r="53">
          <cell r="C53" t="str">
            <v xml:space="preserve">Гузор </v>
          </cell>
          <cell r="D53">
            <v>152</v>
          </cell>
          <cell r="E53">
            <v>151.30000000000001</v>
          </cell>
          <cell r="F53">
            <v>12</v>
          </cell>
          <cell r="G53">
            <v>82</v>
          </cell>
          <cell r="H53">
            <v>882.40406544372865</v>
          </cell>
          <cell r="I53">
            <v>487.28216823665514</v>
          </cell>
          <cell r="J53">
            <v>356.226</v>
          </cell>
          <cell r="K53">
            <v>172.33599999999998</v>
          </cell>
          <cell r="L53">
            <v>183.89</v>
          </cell>
          <cell r="N53">
            <v>0.73104665678427627</v>
          </cell>
          <cell r="O53">
            <v>0.40369940931864023</v>
          </cell>
        </row>
        <row r="54">
          <cell r="C54" t="str">
            <v xml:space="preserve">Дехконобод </v>
          </cell>
          <cell r="D54">
            <v>152</v>
          </cell>
          <cell r="E54">
            <v>108.7</v>
          </cell>
          <cell r="F54">
            <v>14</v>
          </cell>
          <cell r="G54">
            <v>80</v>
          </cell>
          <cell r="H54">
            <v>630.23045777557434</v>
          </cell>
          <cell r="I54">
            <v>349.33827466534456</v>
          </cell>
          <cell r="J54">
            <v>181.97530500000002</v>
          </cell>
          <cell r="K54">
            <v>164.3</v>
          </cell>
          <cell r="L54">
            <v>17.675305000000002</v>
          </cell>
          <cell r="N54">
            <v>0.52091430626754776</v>
          </cell>
          <cell r="O54">
            <v>0.28874406616635084</v>
          </cell>
        </row>
        <row r="55">
          <cell r="C55" t="str">
            <v xml:space="preserve">Касбий </v>
          </cell>
          <cell r="D55">
            <v>152</v>
          </cell>
          <cell r="E55">
            <v>140.4</v>
          </cell>
          <cell r="F55">
            <v>10</v>
          </cell>
          <cell r="G55">
            <v>56</v>
          </cell>
          <cell r="H55">
            <v>805.02627664848785</v>
          </cell>
          <cell r="I55">
            <v>449.41576598909273</v>
          </cell>
          <cell r="J55">
            <v>216.9</v>
          </cell>
          <cell r="K55">
            <v>102.9</v>
          </cell>
          <cell r="L55">
            <v>114</v>
          </cell>
          <cell r="N55">
            <v>0.48262659304494482</v>
          </cell>
          <cell r="O55">
            <v>0.26943219903703675</v>
          </cell>
        </row>
        <row r="56">
          <cell r="C56" t="str">
            <v xml:space="preserve">Миришкор </v>
          </cell>
          <cell r="D56">
            <v>152</v>
          </cell>
          <cell r="E56">
            <v>85.9</v>
          </cell>
          <cell r="F56">
            <v>12</v>
          </cell>
          <cell r="G56">
            <v>24</v>
          </cell>
          <cell r="H56">
            <v>529.36886465047098</v>
          </cell>
          <cell r="I56">
            <v>282.33006114691784</v>
          </cell>
          <cell r="J56">
            <v>131.1</v>
          </cell>
          <cell r="K56">
            <v>25.1</v>
          </cell>
          <cell r="L56">
            <v>106</v>
          </cell>
          <cell r="N56">
            <v>0.46435012788729813</v>
          </cell>
          <cell r="O56">
            <v>0.24765340153989232</v>
          </cell>
        </row>
        <row r="57">
          <cell r="C57" t="str">
            <v xml:space="preserve">Яккабог </v>
          </cell>
          <cell r="D57">
            <v>1058</v>
          </cell>
          <cell r="E57">
            <v>196.8</v>
          </cell>
          <cell r="F57">
            <v>9</v>
          </cell>
          <cell r="G57">
            <v>124</v>
          </cell>
          <cell r="H57">
            <v>1162.8031730292516</v>
          </cell>
          <cell r="I57">
            <v>636.82835894893412</v>
          </cell>
          <cell r="J57">
            <v>650.39499999999987</v>
          </cell>
          <cell r="K57">
            <v>590.99499999999989</v>
          </cell>
          <cell r="L57">
            <v>59.4</v>
          </cell>
          <cell r="N57">
            <v>1.0213034499177409</v>
          </cell>
          <cell r="O57">
            <v>0.55933369901772567</v>
          </cell>
        </row>
        <row r="58">
          <cell r="C58" t="str">
            <v xml:space="preserve">Камаши </v>
          </cell>
          <cell r="D58">
            <v>161</v>
          </cell>
          <cell r="E58">
            <v>195.4</v>
          </cell>
          <cell r="F58">
            <v>11</v>
          </cell>
          <cell r="G58">
            <v>106</v>
          </cell>
          <cell r="H58">
            <v>1204.1755081804661</v>
          </cell>
          <cell r="I58">
            <v>642.22693769624857</v>
          </cell>
          <cell r="J58">
            <v>1177.5059999999999</v>
          </cell>
          <cell r="K58">
            <v>1105.58</v>
          </cell>
          <cell r="L58">
            <v>71.926000000000002</v>
          </cell>
          <cell r="N58">
            <v>1.8334733890544468</v>
          </cell>
          <cell r="O58">
            <v>0.97785247416237153</v>
          </cell>
        </row>
        <row r="59">
          <cell r="C59" t="str">
            <v xml:space="preserve">Косон </v>
          </cell>
          <cell r="D59">
            <v>163</v>
          </cell>
          <cell r="E59">
            <v>207.4</v>
          </cell>
          <cell r="F59">
            <v>9</v>
          </cell>
          <cell r="G59">
            <v>62</v>
          </cell>
          <cell r="H59">
            <v>1278.1269211700546</v>
          </cell>
          <cell r="I59">
            <v>681.66769129069576</v>
          </cell>
          <cell r="J59">
            <v>903.8</v>
          </cell>
          <cell r="K59">
            <v>716.8</v>
          </cell>
          <cell r="L59">
            <v>187</v>
          </cell>
          <cell r="N59">
            <v>1.3258659777298678</v>
          </cell>
          <cell r="O59">
            <v>0.70712852145592942</v>
          </cell>
        </row>
        <row r="60">
          <cell r="C60" t="str">
            <v xml:space="preserve">Шахрисабз </v>
          </cell>
          <cell r="D60">
            <v>167</v>
          </cell>
          <cell r="E60">
            <v>280.89999999999998</v>
          </cell>
          <cell r="F60">
            <v>12</v>
          </cell>
          <cell r="G60">
            <v>117</v>
          </cell>
          <cell r="H60">
            <v>1371.0793257312839</v>
          </cell>
          <cell r="I60">
            <v>731.24230705668481</v>
          </cell>
          <cell r="J60">
            <v>1174.3300000000002</v>
          </cell>
          <cell r="K60">
            <v>686.13000000000011</v>
          </cell>
          <cell r="L60">
            <v>488.20000000000005</v>
          </cell>
          <cell r="N60">
            <v>1.6059382624164384</v>
          </cell>
          <cell r="O60">
            <v>0.85650040662210059</v>
          </cell>
        </row>
        <row r="61">
          <cell r="C61" t="str">
            <v xml:space="preserve">Бешкент </v>
          </cell>
          <cell r="D61">
            <v>173</v>
          </cell>
          <cell r="E61">
            <v>178</v>
          </cell>
          <cell r="F61">
            <v>15</v>
          </cell>
          <cell r="G61">
            <v>80</v>
          </cell>
          <cell r="H61">
            <v>1096.9459593455626</v>
          </cell>
          <cell r="I61">
            <v>585.03784498430014</v>
          </cell>
          <cell r="J61">
            <v>977.27469500000007</v>
          </cell>
          <cell r="K61">
            <v>935.33999999999992</v>
          </cell>
          <cell r="L61">
            <v>41.934695000000147</v>
          </cell>
          <cell r="N61">
            <v>1.670446969163552</v>
          </cell>
          <cell r="O61">
            <v>0.8909050502205611</v>
          </cell>
        </row>
        <row r="62">
          <cell r="C62" t="str">
            <v xml:space="preserve">Чирокчи </v>
          </cell>
          <cell r="D62">
            <v>175</v>
          </cell>
          <cell r="E62">
            <v>289.7</v>
          </cell>
          <cell r="F62">
            <v>20</v>
          </cell>
          <cell r="G62">
            <v>134</v>
          </cell>
          <cell r="H62">
            <v>1785.310361923649</v>
          </cell>
          <cell r="I62">
            <v>952.16552635927951</v>
          </cell>
          <cell r="J62">
            <v>870.59999999999991</v>
          </cell>
          <cell r="K62">
            <v>791.09999999999991</v>
          </cell>
          <cell r="L62">
            <v>79.5</v>
          </cell>
          <cell r="N62">
            <v>0.91433682054090393</v>
          </cell>
          <cell r="O62">
            <v>0.48764630428848216</v>
          </cell>
        </row>
        <row r="63">
          <cell r="C63" t="str">
            <v xml:space="preserve">Китоб </v>
          </cell>
          <cell r="D63">
            <v>177</v>
          </cell>
          <cell r="E63">
            <v>198.5</v>
          </cell>
          <cell r="F63">
            <v>12</v>
          </cell>
          <cell r="G63">
            <v>149</v>
          </cell>
          <cell r="H63">
            <v>1323.3996860023135</v>
          </cell>
          <cell r="I63">
            <v>672.4398116013881</v>
          </cell>
          <cell r="J63">
            <v>2264.7260000000001</v>
          </cell>
          <cell r="K63">
            <v>1834.7260000000001</v>
          </cell>
          <cell r="L63">
            <v>430</v>
          </cell>
          <cell r="N63">
            <v>3.3679237322469757</v>
          </cell>
          <cell r="O63">
            <v>1.7112940436318351</v>
          </cell>
        </row>
        <row r="64">
          <cell r="C64" t="str">
            <v xml:space="preserve">Янги-Нишон </v>
          </cell>
          <cell r="D64">
            <v>182</v>
          </cell>
          <cell r="E64">
            <v>101.1</v>
          </cell>
          <cell r="F64">
            <v>8</v>
          </cell>
          <cell r="G64">
            <v>29</v>
          </cell>
          <cell r="H64">
            <v>623.04065443728302</v>
          </cell>
          <cell r="I64">
            <v>332.28834903321763</v>
          </cell>
          <cell r="J64">
            <v>468.79</v>
          </cell>
          <cell r="K64">
            <v>361.79</v>
          </cell>
          <cell r="L64">
            <v>107</v>
          </cell>
          <cell r="N64">
            <v>1.4107927688825972</v>
          </cell>
          <cell r="O64">
            <v>0.75242281007071854</v>
          </cell>
        </row>
        <row r="65">
          <cell r="C65" t="str">
            <v xml:space="preserve">Муборак </v>
          </cell>
          <cell r="D65">
            <v>188</v>
          </cell>
          <cell r="E65">
            <v>64.8</v>
          </cell>
          <cell r="F65">
            <v>4</v>
          </cell>
          <cell r="G65">
            <v>21</v>
          </cell>
          <cell r="H65">
            <v>759.33763014377757</v>
          </cell>
          <cell r="I65">
            <v>404.98006941001472</v>
          </cell>
          <cell r="J65">
            <v>315.7</v>
          </cell>
          <cell r="K65">
            <v>315.7</v>
          </cell>
          <cell r="L65">
            <v>0</v>
          </cell>
          <cell r="N65">
            <v>0.77954453526545098</v>
          </cell>
          <cell r="O65">
            <v>0.4157570854749072</v>
          </cell>
        </row>
        <row r="66">
          <cell r="E66">
            <v>2420.4</v>
          </cell>
          <cell r="F66">
            <v>148</v>
          </cell>
          <cell r="G66">
            <v>1064</v>
          </cell>
          <cell r="H66">
            <v>14816.268715914726</v>
          </cell>
          <cell r="I66">
            <v>7935.253743182946</v>
          </cell>
          <cell r="J66">
            <v>10969.450000000003</v>
          </cell>
          <cell r="K66">
            <v>8581.4240000000027</v>
          </cell>
          <cell r="L66">
            <v>2388.0259999999998</v>
          </cell>
          <cell r="M66">
            <v>0</v>
          </cell>
          <cell r="N66">
            <v>1.3823691535287939</v>
          </cell>
          <cell r="O66">
            <v>0.74036521679829503</v>
          </cell>
        </row>
        <row r="67">
          <cell r="C67" t="str">
            <v xml:space="preserve">Навоий ш </v>
          </cell>
          <cell r="D67">
            <v>198</v>
          </cell>
          <cell r="E67">
            <v>125.6</v>
          </cell>
          <cell r="H67">
            <v>1646.5546942291128</v>
          </cell>
          <cell r="I67">
            <v>839.9328165374676</v>
          </cell>
          <cell r="J67">
            <v>1043.75</v>
          </cell>
          <cell r="K67">
            <v>594.85</v>
          </cell>
          <cell r="L67">
            <v>448.9</v>
          </cell>
          <cell r="N67">
            <v>1.242658912057689</v>
          </cell>
          <cell r="O67">
            <v>0.63389938011665314</v>
          </cell>
        </row>
        <row r="68">
          <cell r="C68" t="str">
            <v xml:space="preserve">Зарафшон </v>
          </cell>
          <cell r="D68">
            <v>198</v>
          </cell>
          <cell r="E68">
            <v>65.5</v>
          </cell>
          <cell r="H68">
            <v>718.71920757967268</v>
          </cell>
          <cell r="I68">
            <v>410.0315245478036</v>
          </cell>
          <cell r="J68">
            <v>127.56</v>
          </cell>
          <cell r="K68">
            <v>47.559999999999995</v>
          </cell>
          <cell r="L68">
            <v>80</v>
          </cell>
          <cell r="N68">
            <v>0.31109803115913442</v>
          </cell>
          <cell r="O68">
            <v>0.1774823862431136</v>
          </cell>
        </row>
        <row r="69">
          <cell r="C69" t="str">
            <v xml:space="preserve">Навбахор </v>
          </cell>
          <cell r="D69">
            <v>198</v>
          </cell>
          <cell r="E69">
            <v>82.4</v>
          </cell>
          <cell r="F69">
            <v>7</v>
          </cell>
          <cell r="G69">
            <v>72</v>
          </cell>
          <cell r="H69">
            <v>1004.981912144703</v>
          </cell>
          <cell r="I69">
            <v>535.9903531438415</v>
          </cell>
          <cell r="J69">
            <v>520.1</v>
          </cell>
          <cell r="K69">
            <v>424.1</v>
          </cell>
          <cell r="L69">
            <v>96</v>
          </cell>
          <cell r="N69">
            <v>0.97035328518389019</v>
          </cell>
          <cell r="O69">
            <v>0.51752175209807472</v>
          </cell>
        </row>
        <row r="70">
          <cell r="C70" t="str">
            <v xml:space="preserve">Томди </v>
          </cell>
          <cell r="D70">
            <v>198</v>
          </cell>
          <cell r="E70">
            <v>24.1</v>
          </cell>
          <cell r="F70">
            <v>7</v>
          </cell>
          <cell r="G70">
            <v>37</v>
          </cell>
          <cell r="H70">
            <v>293.93281653746772</v>
          </cell>
          <cell r="I70">
            <v>156.76416881998276</v>
          </cell>
          <cell r="J70">
            <v>92.5</v>
          </cell>
          <cell r="K70">
            <v>72.5</v>
          </cell>
          <cell r="L70">
            <v>20</v>
          </cell>
          <cell r="N70">
            <v>0.59005830666713555</v>
          </cell>
          <cell r="O70">
            <v>0.31469776355580559</v>
          </cell>
        </row>
        <row r="71">
          <cell r="C71" t="str">
            <v xml:space="preserve">Учкудук </v>
          </cell>
          <cell r="D71">
            <v>198</v>
          </cell>
          <cell r="E71">
            <v>37.700000000000003</v>
          </cell>
          <cell r="F71">
            <v>5</v>
          </cell>
          <cell r="G71">
            <v>23</v>
          </cell>
          <cell r="H71">
            <v>459.80361757105948</v>
          </cell>
          <cell r="I71">
            <v>245.2285960378984</v>
          </cell>
          <cell r="J71">
            <v>118.9</v>
          </cell>
          <cell r="K71">
            <v>118.9</v>
          </cell>
          <cell r="L71">
            <v>0</v>
          </cell>
          <cell r="N71">
            <v>0.48485373207301169</v>
          </cell>
          <cell r="O71">
            <v>0.25858865710560625</v>
          </cell>
        </row>
        <row r="72">
          <cell r="C72" t="str">
            <v xml:space="preserve">Хатирчи </v>
          </cell>
          <cell r="D72">
            <v>198</v>
          </cell>
          <cell r="E72">
            <v>152.80000000000001</v>
          </cell>
          <cell r="F72">
            <v>8</v>
          </cell>
          <cell r="G72">
            <v>167</v>
          </cell>
          <cell r="H72">
            <v>1664.0060292850992</v>
          </cell>
          <cell r="I72">
            <v>954.00361757105952</v>
          </cell>
          <cell r="J72">
            <v>592.30999999999995</v>
          </cell>
          <cell r="K72">
            <v>450.31</v>
          </cell>
          <cell r="L72">
            <v>142</v>
          </cell>
          <cell r="N72">
            <v>0.62086766663217752</v>
          </cell>
          <cell r="O72">
            <v>0.35595423909279456</v>
          </cell>
        </row>
        <row r="73">
          <cell r="C73" t="str">
            <v xml:space="preserve">Кармана </v>
          </cell>
          <cell r="D73">
            <v>211</v>
          </cell>
          <cell r="E73">
            <v>96.1</v>
          </cell>
          <cell r="F73">
            <v>6</v>
          </cell>
          <cell r="G73">
            <v>89</v>
          </cell>
          <cell r="H73">
            <v>1611.726959517657</v>
          </cell>
          <cell r="I73">
            <v>793.03617571059419</v>
          </cell>
          <cell r="J73">
            <v>1202.4564</v>
          </cell>
          <cell r="K73">
            <v>793.45640000000003</v>
          </cell>
          <cell r="L73">
            <v>409</v>
          </cell>
          <cell r="N73">
            <v>1.516269291148727</v>
          </cell>
          <cell r="O73">
            <v>0.74606706359237196</v>
          </cell>
        </row>
        <row r="74">
          <cell r="C74" t="str">
            <v xml:space="preserve">Конимех </v>
          </cell>
          <cell r="D74">
            <v>211</v>
          </cell>
          <cell r="E74">
            <v>39.200000000000003</v>
          </cell>
          <cell r="F74">
            <v>7</v>
          </cell>
          <cell r="G74">
            <v>45</v>
          </cell>
          <cell r="H74">
            <v>478.09819121447032</v>
          </cell>
          <cell r="I74">
            <v>254.98570198105085</v>
          </cell>
          <cell r="J74">
            <v>362.74490000000003</v>
          </cell>
          <cell r="K74">
            <v>157.74490000000003</v>
          </cell>
          <cell r="L74">
            <v>205</v>
          </cell>
          <cell r="N74">
            <v>1.4226087862250303</v>
          </cell>
          <cell r="O74">
            <v>0.75872468598668286</v>
          </cell>
        </row>
        <row r="75">
          <cell r="C75" t="str">
            <v xml:space="preserve">Нурата </v>
          </cell>
          <cell r="D75">
            <v>211</v>
          </cell>
          <cell r="E75">
            <v>76.2</v>
          </cell>
          <cell r="F75">
            <v>6</v>
          </cell>
          <cell r="G75">
            <v>57</v>
          </cell>
          <cell r="H75">
            <v>854.4702842377261</v>
          </cell>
          <cell r="I75">
            <v>480.68217054263562</v>
          </cell>
          <cell r="J75">
            <v>193.43889999999999</v>
          </cell>
          <cell r="K75">
            <v>193.43889999999999</v>
          </cell>
          <cell r="L75">
            <v>0</v>
          </cell>
          <cell r="N75">
            <v>0.40242578538253132</v>
          </cell>
          <cell r="O75">
            <v>0.22638458419015361</v>
          </cell>
        </row>
        <row r="76">
          <cell r="C76" t="str">
            <v xml:space="preserve">Кизилтепа </v>
          </cell>
          <cell r="D76">
            <v>213</v>
          </cell>
          <cell r="E76">
            <v>113.1</v>
          </cell>
          <cell r="F76">
            <v>8</v>
          </cell>
          <cell r="G76">
            <v>133</v>
          </cell>
          <cell r="H76">
            <v>1179.5090439276501</v>
          </cell>
          <cell r="I76">
            <v>615.70542635659001</v>
          </cell>
          <cell r="J76">
            <v>872.50599999999997</v>
          </cell>
          <cell r="K76">
            <v>687.50599999999997</v>
          </cell>
          <cell r="L76">
            <v>185</v>
          </cell>
          <cell r="N76">
            <v>1.4170834991060841</v>
          </cell>
          <cell r="O76">
            <v>0.73971963546344677</v>
          </cell>
        </row>
        <row r="77">
          <cell r="E77">
            <v>812.70000000000016</v>
          </cell>
          <cell r="F77">
            <v>54</v>
          </cell>
          <cell r="G77">
            <v>623</v>
          </cell>
          <cell r="H77">
            <v>9911.8027562446168</v>
          </cell>
          <cell r="I77">
            <v>5286.360551248923</v>
          </cell>
          <cell r="J77">
            <v>5126.2662</v>
          </cell>
          <cell r="K77">
            <v>3540.3662000000004</v>
          </cell>
          <cell r="L77">
            <v>1585.9</v>
          </cell>
          <cell r="M77">
            <v>0</v>
          </cell>
          <cell r="N77">
            <v>0.9697155822617699</v>
          </cell>
          <cell r="O77">
            <v>0.51718807628313213</v>
          </cell>
        </row>
        <row r="78">
          <cell r="C78" t="str">
            <v xml:space="preserve">Жумашуй </v>
          </cell>
          <cell r="D78">
            <v>233</v>
          </cell>
          <cell r="E78">
            <v>92.3</v>
          </cell>
          <cell r="F78">
            <v>7</v>
          </cell>
          <cell r="G78">
            <v>56</v>
          </cell>
          <cell r="H78">
            <v>356.26297775242443</v>
          </cell>
          <cell r="I78">
            <v>176.55778665145465</v>
          </cell>
          <cell r="J78">
            <v>230.98590000000002</v>
          </cell>
          <cell r="K78">
            <v>230.98590000000002</v>
          </cell>
          <cell r="L78">
            <v>0</v>
          </cell>
          <cell r="N78">
            <v>1.3082736501222272</v>
          </cell>
          <cell r="O78">
            <v>0.6483578547993768</v>
          </cell>
        </row>
        <row r="79">
          <cell r="C79" t="str">
            <v xml:space="preserve">Поп </v>
          </cell>
          <cell r="D79">
            <v>239</v>
          </cell>
          <cell r="E79">
            <v>164.4</v>
          </cell>
          <cell r="F79">
            <v>10</v>
          </cell>
          <cell r="G79">
            <v>57</v>
          </cell>
          <cell r="H79">
            <v>562.69252709640625</v>
          </cell>
          <cell r="I79">
            <v>300.1026811180833</v>
          </cell>
          <cell r="J79">
            <v>374.9</v>
          </cell>
          <cell r="K79">
            <v>258.89999999999998</v>
          </cell>
          <cell r="L79">
            <v>116</v>
          </cell>
          <cell r="N79">
            <v>1.2492390891119221</v>
          </cell>
          <cell r="O79">
            <v>0.66626084752635828</v>
          </cell>
        </row>
        <row r="80">
          <cell r="C80" t="str">
            <v xml:space="preserve">Чуст </v>
          </cell>
          <cell r="D80">
            <v>250</v>
          </cell>
          <cell r="E80">
            <v>205</v>
          </cell>
          <cell r="F80">
            <v>11</v>
          </cell>
          <cell r="G80">
            <v>35</v>
          </cell>
          <cell r="H80">
            <v>881.65430690245319</v>
          </cell>
          <cell r="I80">
            <v>470.21563034797504</v>
          </cell>
          <cell r="J80">
            <v>547.5</v>
          </cell>
          <cell r="K80">
            <v>404.5</v>
          </cell>
          <cell r="L80">
            <v>143</v>
          </cell>
          <cell r="N80">
            <v>1.1643594229201442</v>
          </cell>
          <cell r="O80">
            <v>0.6209916922240768</v>
          </cell>
        </row>
        <row r="81">
          <cell r="C81" t="str">
            <v xml:space="preserve">Янгикургон </v>
          </cell>
          <cell r="D81">
            <v>252</v>
          </cell>
          <cell r="E81">
            <v>163.80000000000001</v>
          </cell>
          <cell r="F81">
            <v>11</v>
          </cell>
          <cell r="G81">
            <v>47</v>
          </cell>
          <cell r="H81">
            <v>520.1990872789504</v>
          </cell>
          <cell r="I81">
            <v>290.9194523673703</v>
          </cell>
          <cell r="J81">
            <v>166.7</v>
          </cell>
          <cell r="K81">
            <v>166.7</v>
          </cell>
          <cell r="L81">
            <v>0</v>
          </cell>
          <cell r="N81">
            <v>0.57301084077902364</v>
          </cell>
          <cell r="O81">
            <v>0.3204542339202705</v>
          </cell>
        </row>
        <row r="82">
          <cell r="C82" t="str">
            <v xml:space="preserve">Тошбулок </v>
          </cell>
          <cell r="D82">
            <v>254</v>
          </cell>
          <cell r="E82">
            <v>169.7</v>
          </cell>
          <cell r="F82">
            <v>12</v>
          </cell>
          <cell r="G82">
            <v>51</v>
          </cell>
          <cell r="H82">
            <v>580.8328579577867</v>
          </cell>
          <cell r="I82">
            <v>309.77752424415286</v>
          </cell>
          <cell r="J82">
            <v>435.7</v>
          </cell>
          <cell r="K82">
            <v>311.7</v>
          </cell>
          <cell r="L82">
            <v>124</v>
          </cell>
          <cell r="N82">
            <v>1.4064932601649971</v>
          </cell>
          <cell r="O82">
            <v>0.75012973875466504</v>
          </cell>
        </row>
        <row r="83">
          <cell r="C83" t="str">
            <v>Наманган ш</v>
          </cell>
          <cell r="D83">
            <v>260</v>
          </cell>
          <cell r="E83">
            <v>413.3</v>
          </cell>
          <cell r="H83">
            <v>1134.8362806617199</v>
          </cell>
          <cell r="I83">
            <v>638.50176839703192</v>
          </cell>
          <cell r="J83">
            <v>634.20000000000005</v>
          </cell>
          <cell r="K83">
            <v>277.2</v>
          </cell>
          <cell r="L83">
            <v>357</v>
          </cell>
          <cell r="N83">
            <v>0.99326271498381036</v>
          </cell>
          <cell r="O83">
            <v>0.55884713135025943</v>
          </cell>
        </row>
        <row r="84">
          <cell r="C84" t="str">
            <v xml:space="preserve">Норин </v>
          </cell>
          <cell r="D84">
            <v>260</v>
          </cell>
          <cell r="E84">
            <v>122.3</v>
          </cell>
          <cell r="F84">
            <v>8</v>
          </cell>
          <cell r="G84">
            <v>43</v>
          </cell>
          <cell r="H84">
            <v>438.83057615516259</v>
          </cell>
          <cell r="I84">
            <v>227.29834569309756</v>
          </cell>
          <cell r="J84">
            <v>314.29999999999995</v>
          </cell>
          <cell r="K84">
            <v>160.29999999999998</v>
          </cell>
          <cell r="L84">
            <v>154</v>
          </cell>
          <cell r="N84">
            <v>1.3827641333754961</v>
          </cell>
          <cell r="O84">
            <v>0.7162217426911226</v>
          </cell>
        </row>
        <row r="85">
          <cell r="C85" t="str">
            <v xml:space="preserve">Туракургон </v>
          </cell>
          <cell r="D85">
            <v>260</v>
          </cell>
          <cell r="E85">
            <v>167.4</v>
          </cell>
          <cell r="F85">
            <v>8</v>
          </cell>
          <cell r="G85">
            <v>38</v>
          </cell>
          <cell r="H85">
            <v>572.96063890473488</v>
          </cell>
          <cell r="I85">
            <v>305.57900741585854</v>
          </cell>
          <cell r="J85">
            <v>338.56399999999996</v>
          </cell>
          <cell r="K85">
            <v>209.1</v>
          </cell>
          <cell r="L85">
            <v>129.464</v>
          </cell>
          <cell r="N85">
            <v>1.107942600059737</v>
          </cell>
          <cell r="O85">
            <v>0.59090272003185962</v>
          </cell>
        </row>
        <row r="86">
          <cell r="C86" t="str">
            <v xml:space="preserve">Уйчи </v>
          </cell>
          <cell r="D86">
            <v>1044</v>
          </cell>
          <cell r="E86">
            <v>174.6</v>
          </cell>
          <cell r="F86">
            <v>8</v>
          </cell>
          <cell r="G86">
            <v>57</v>
          </cell>
          <cell r="H86">
            <v>548.00342270393617</v>
          </cell>
          <cell r="I86">
            <v>308.80205362236171</v>
          </cell>
          <cell r="J86">
            <v>77.5</v>
          </cell>
          <cell r="K86">
            <v>77.5</v>
          </cell>
          <cell r="L86">
            <v>0</v>
          </cell>
          <cell r="N86">
            <v>0.25096983355808838</v>
          </cell>
          <cell r="O86">
            <v>0.14142247436631447</v>
          </cell>
        </row>
        <row r="87">
          <cell r="C87" t="str">
            <v xml:space="preserve">Учкургон </v>
          </cell>
          <cell r="D87">
            <v>1044</v>
          </cell>
          <cell r="E87">
            <v>133</v>
          </cell>
          <cell r="F87">
            <v>8</v>
          </cell>
          <cell r="G87">
            <v>47</v>
          </cell>
          <cell r="H87">
            <v>455.21962350256706</v>
          </cell>
          <cell r="I87">
            <v>242.78379920136911</v>
          </cell>
          <cell r="J87">
            <v>191.2</v>
          </cell>
          <cell r="K87">
            <v>163.69999999999999</v>
          </cell>
          <cell r="L87">
            <v>27.5</v>
          </cell>
          <cell r="N87">
            <v>0.78753195488721794</v>
          </cell>
          <cell r="O87">
            <v>0.42001704260651623</v>
          </cell>
        </row>
        <row r="88">
          <cell r="C88" t="str">
            <v xml:space="preserve">Чарток </v>
          </cell>
          <cell r="D88">
            <v>1044</v>
          </cell>
          <cell r="E88">
            <v>150.1</v>
          </cell>
          <cell r="F88">
            <v>9</v>
          </cell>
          <cell r="G88">
            <v>29</v>
          </cell>
          <cell r="H88">
            <v>594.12321734169996</v>
          </cell>
          <cell r="I88">
            <v>290.07393040501995</v>
          </cell>
          <cell r="J88">
            <v>368.1</v>
          </cell>
          <cell r="K88">
            <v>338.1</v>
          </cell>
          <cell r="L88">
            <v>30</v>
          </cell>
          <cell r="N88">
            <v>1.2689868389277004</v>
          </cell>
          <cell r="O88">
            <v>0.61956844852318493</v>
          </cell>
        </row>
        <row r="89">
          <cell r="C89" t="str">
            <v xml:space="preserve">Косонсой </v>
          </cell>
          <cell r="D89">
            <v>1049</v>
          </cell>
          <cell r="E89">
            <v>147.69999999999999</v>
          </cell>
          <cell r="F89">
            <v>7</v>
          </cell>
          <cell r="G89">
            <v>52</v>
          </cell>
          <cell r="H89">
            <v>555.27780946948087</v>
          </cell>
          <cell r="I89">
            <v>279.56668568168851</v>
          </cell>
          <cell r="J89">
            <v>241.2</v>
          </cell>
          <cell r="K89">
            <v>166.2</v>
          </cell>
          <cell r="L89">
            <v>75</v>
          </cell>
          <cell r="N89">
            <v>0.86276374243899578</v>
          </cell>
          <cell r="O89">
            <v>0.43437716380282759</v>
          </cell>
        </row>
        <row r="90">
          <cell r="E90">
            <v>2103.6</v>
          </cell>
          <cell r="F90">
            <v>99</v>
          </cell>
          <cell r="G90">
            <v>512</v>
          </cell>
          <cell r="H90">
            <v>7200.8933257273229</v>
          </cell>
          <cell r="I90">
            <v>3840.1786651454636</v>
          </cell>
          <cell r="J90">
            <v>3920.8498999999993</v>
          </cell>
          <cell r="K90">
            <v>2764.8858999999998</v>
          </cell>
          <cell r="L90">
            <v>1155.9639999999999</v>
          </cell>
          <cell r="M90">
            <v>0</v>
          </cell>
          <cell r="N90">
            <v>1.0210071566687067</v>
          </cell>
          <cell r="O90">
            <v>0.54449492898215868</v>
          </cell>
        </row>
        <row r="91">
          <cell r="C91" t="str">
            <v xml:space="preserve">Лоиш </v>
          </cell>
          <cell r="D91">
            <v>266</v>
          </cell>
          <cell r="E91">
            <v>111.9</v>
          </cell>
          <cell r="F91">
            <v>6</v>
          </cell>
          <cell r="G91">
            <v>126</v>
          </cell>
          <cell r="H91">
            <v>243.38971625107479</v>
          </cell>
          <cell r="I91">
            <v>129.80784866723988</v>
          </cell>
          <cell r="J91">
            <v>159.60000000000002</v>
          </cell>
          <cell r="K91">
            <v>159.60000000000002</v>
          </cell>
          <cell r="L91">
            <v>0</v>
          </cell>
          <cell r="N91">
            <v>1.2295096301082056</v>
          </cell>
          <cell r="O91">
            <v>0.65573846939104286</v>
          </cell>
        </row>
        <row r="92">
          <cell r="C92" t="str">
            <v xml:space="preserve">Октош </v>
          </cell>
          <cell r="D92">
            <v>268</v>
          </cell>
          <cell r="E92">
            <v>116.9</v>
          </cell>
          <cell r="F92">
            <v>9</v>
          </cell>
          <cell r="G92">
            <v>122</v>
          </cell>
          <cell r="H92">
            <v>374.26503869303519</v>
          </cell>
          <cell r="I92">
            <v>199.60802063628543</v>
          </cell>
          <cell r="J92">
            <v>140.79999999999998</v>
          </cell>
          <cell r="K92">
            <v>140.79999999999998</v>
          </cell>
          <cell r="L92">
            <v>0</v>
          </cell>
          <cell r="N92">
            <v>0.70538247687229894</v>
          </cell>
          <cell r="O92">
            <v>0.37620398766522611</v>
          </cell>
        </row>
        <row r="93">
          <cell r="C93" t="str">
            <v>Самарканд ш</v>
          </cell>
          <cell r="D93">
            <v>281</v>
          </cell>
          <cell r="E93">
            <v>386.1</v>
          </cell>
          <cell r="H93">
            <v>839.79239896818569</v>
          </cell>
          <cell r="I93">
            <v>447.88927944969902</v>
          </cell>
          <cell r="J93">
            <v>456.93150000000003</v>
          </cell>
          <cell r="K93">
            <v>103.33150000000001</v>
          </cell>
          <cell r="L93">
            <v>353.6</v>
          </cell>
          <cell r="N93">
            <v>1.0201885174867564</v>
          </cell>
          <cell r="O93">
            <v>0.54410054265960339</v>
          </cell>
        </row>
        <row r="94">
          <cell r="C94" t="str">
            <v xml:space="preserve">Кушробод </v>
          </cell>
          <cell r="D94">
            <v>281</v>
          </cell>
          <cell r="E94">
            <v>95.7</v>
          </cell>
          <cell r="F94">
            <v>7</v>
          </cell>
          <cell r="G94">
            <v>145</v>
          </cell>
          <cell r="H94">
            <v>268.1536715391228</v>
          </cell>
          <cell r="I94">
            <v>143.01529148753215</v>
          </cell>
          <cell r="J94">
            <v>174</v>
          </cell>
          <cell r="K94">
            <v>27.7</v>
          </cell>
          <cell r="L94">
            <v>146.30000000000001</v>
          </cell>
          <cell r="N94">
            <v>1.2166531158325056</v>
          </cell>
          <cell r="O94">
            <v>0.6488816617773363</v>
          </cell>
        </row>
        <row r="95">
          <cell r="C95" t="str">
            <v xml:space="preserve">Нуробод </v>
          </cell>
          <cell r="D95">
            <v>281</v>
          </cell>
          <cell r="E95">
            <v>106.8</v>
          </cell>
          <cell r="F95">
            <v>7</v>
          </cell>
          <cell r="G95">
            <v>94</v>
          </cell>
          <cell r="H95">
            <v>256.29688736027521</v>
          </cell>
          <cell r="I95">
            <v>136.69167325881344</v>
          </cell>
          <cell r="J95">
            <v>79.099999999999994</v>
          </cell>
          <cell r="K95">
            <v>53.099999999999994</v>
          </cell>
          <cell r="L95">
            <v>26</v>
          </cell>
          <cell r="N95">
            <v>0.57867460478175015</v>
          </cell>
          <cell r="O95">
            <v>0.3086264558836001</v>
          </cell>
        </row>
        <row r="96">
          <cell r="C96" t="str">
            <v xml:space="preserve">Пойарик </v>
          </cell>
          <cell r="D96">
            <v>281</v>
          </cell>
          <cell r="E96">
            <v>190.3</v>
          </cell>
          <cell r="F96">
            <v>11</v>
          </cell>
          <cell r="G96">
            <v>183</v>
          </cell>
          <cell r="H96">
            <v>413.91477214101457</v>
          </cell>
          <cell r="I96">
            <v>220.75454514187444</v>
          </cell>
          <cell r="J96">
            <v>84.35</v>
          </cell>
          <cell r="K96">
            <v>34.35</v>
          </cell>
          <cell r="L96">
            <v>50</v>
          </cell>
          <cell r="N96">
            <v>0.38209858803038449</v>
          </cell>
          <cell r="O96">
            <v>0.20378591361620504</v>
          </cell>
        </row>
        <row r="97">
          <cell r="C97" t="str">
            <v xml:space="preserve">Самарканд  </v>
          </cell>
          <cell r="D97">
            <v>281</v>
          </cell>
          <cell r="E97">
            <v>265.3</v>
          </cell>
          <cell r="F97">
            <v>8</v>
          </cell>
          <cell r="G97">
            <v>97</v>
          </cell>
          <cell r="H97">
            <v>577.04460877042129</v>
          </cell>
          <cell r="I97">
            <v>307.75712467755801</v>
          </cell>
          <cell r="J97">
            <v>330.3</v>
          </cell>
          <cell r="K97">
            <v>128.30000000000001</v>
          </cell>
          <cell r="L97">
            <v>202</v>
          </cell>
          <cell r="N97">
            <v>1.0732489145330446</v>
          </cell>
          <cell r="O97">
            <v>0.57239942108429043</v>
          </cell>
        </row>
        <row r="98">
          <cell r="C98" t="str">
            <v xml:space="preserve">Жомбой </v>
          </cell>
          <cell r="D98">
            <v>289</v>
          </cell>
          <cell r="E98">
            <v>125.7</v>
          </cell>
          <cell r="F98">
            <v>8</v>
          </cell>
          <cell r="G98">
            <v>150</v>
          </cell>
          <cell r="H98">
            <v>273.40560619088563</v>
          </cell>
          <cell r="I98">
            <v>145.81632330180565</v>
          </cell>
          <cell r="J98">
            <v>63.5</v>
          </cell>
          <cell r="K98">
            <v>63.5</v>
          </cell>
          <cell r="L98">
            <v>0</v>
          </cell>
          <cell r="N98">
            <v>0.43547936583594871</v>
          </cell>
          <cell r="O98">
            <v>0.23225566177917262</v>
          </cell>
        </row>
        <row r="99">
          <cell r="C99" t="str">
            <v xml:space="preserve">Булунгур </v>
          </cell>
          <cell r="D99">
            <v>289</v>
          </cell>
          <cell r="E99">
            <v>137.9</v>
          </cell>
          <cell r="F99">
            <v>7</v>
          </cell>
          <cell r="G99">
            <v>144</v>
          </cell>
          <cell r="H99">
            <v>299.94139294926913</v>
          </cell>
          <cell r="I99">
            <v>159.96874290627684</v>
          </cell>
          <cell r="J99">
            <v>545.81500000000005</v>
          </cell>
          <cell r="K99">
            <v>470.815</v>
          </cell>
          <cell r="L99">
            <v>75</v>
          </cell>
          <cell r="N99">
            <v>3.4120103095376852</v>
          </cell>
          <cell r="O99">
            <v>1.819738831753432</v>
          </cell>
        </row>
        <row r="100">
          <cell r="C100" t="str">
            <v xml:space="preserve">Зиёвуддин </v>
          </cell>
          <cell r="D100">
            <v>298</v>
          </cell>
          <cell r="E100">
            <v>159.30000000000001</v>
          </cell>
          <cell r="F100">
            <v>8</v>
          </cell>
          <cell r="G100">
            <v>96</v>
          </cell>
          <cell r="H100">
            <v>346.48777300085987</v>
          </cell>
          <cell r="I100">
            <v>184.7934789337919</v>
          </cell>
          <cell r="J100">
            <v>110.6</v>
          </cell>
          <cell r="K100">
            <v>110.6</v>
          </cell>
          <cell r="L100">
            <v>0</v>
          </cell>
          <cell r="N100">
            <v>0.59850596805759548</v>
          </cell>
          <cell r="O100">
            <v>0.31920318296405087</v>
          </cell>
        </row>
        <row r="101">
          <cell r="C101" t="str">
            <v xml:space="preserve">Тойлок </v>
          </cell>
          <cell r="D101">
            <v>301</v>
          </cell>
          <cell r="E101">
            <v>142.1</v>
          </cell>
          <cell r="F101">
            <v>9</v>
          </cell>
          <cell r="G101">
            <v>99</v>
          </cell>
          <cell r="H101">
            <v>309.07666380051586</v>
          </cell>
          <cell r="I101">
            <v>164.84088736027513</v>
          </cell>
          <cell r="J101">
            <v>67.099999999999994</v>
          </cell>
          <cell r="K101">
            <v>67.099999999999994</v>
          </cell>
          <cell r="L101">
            <v>0</v>
          </cell>
          <cell r="N101">
            <v>0.40705920160055126</v>
          </cell>
          <cell r="O101">
            <v>0.21709824085362733</v>
          </cell>
        </row>
        <row r="102">
          <cell r="C102" t="str">
            <v xml:space="preserve">Ургут </v>
          </cell>
          <cell r="D102">
            <v>301</v>
          </cell>
          <cell r="E102">
            <v>354.6</v>
          </cell>
          <cell r="F102">
            <v>12</v>
          </cell>
          <cell r="G102">
            <v>145</v>
          </cell>
          <cell r="H102">
            <v>567.27786758383434</v>
          </cell>
          <cell r="I102">
            <v>302.54819604471163</v>
          </cell>
          <cell r="J102">
            <v>281.39999999999998</v>
          </cell>
          <cell r="K102">
            <v>281.39999999999998</v>
          </cell>
          <cell r="L102">
            <v>0</v>
          </cell>
          <cell r="N102">
            <v>0.9300997450284374</v>
          </cell>
          <cell r="O102">
            <v>0.4960531973484999</v>
          </cell>
        </row>
        <row r="103">
          <cell r="C103" t="str">
            <v xml:space="preserve">Иштихон </v>
          </cell>
          <cell r="D103">
            <v>315</v>
          </cell>
          <cell r="E103">
            <v>180.5</v>
          </cell>
          <cell r="F103">
            <v>9</v>
          </cell>
          <cell r="G103">
            <v>198</v>
          </cell>
          <cell r="H103">
            <v>392.5991401547721</v>
          </cell>
          <cell r="I103">
            <v>209.38620808254512</v>
          </cell>
          <cell r="J103">
            <v>96.6</v>
          </cell>
          <cell r="K103">
            <v>21.6</v>
          </cell>
          <cell r="L103">
            <v>75</v>
          </cell>
          <cell r="N103">
            <v>0.46134843782030732</v>
          </cell>
          <cell r="O103">
            <v>0.24605250017083055</v>
          </cell>
        </row>
        <row r="104">
          <cell r="C104" t="str">
            <v xml:space="preserve">Каттакургон </v>
          </cell>
          <cell r="D104">
            <v>315</v>
          </cell>
          <cell r="E104">
            <v>277.60000000000002</v>
          </cell>
          <cell r="F104">
            <v>11</v>
          </cell>
          <cell r="G104">
            <v>184</v>
          </cell>
          <cell r="H104">
            <v>301.89895098882204</v>
          </cell>
          <cell r="I104">
            <v>161.01277386070507</v>
          </cell>
          <cell r="J104">
            <v>80.5</v>
          </cell>
          <cell r="K104">
            <v>55.5</v>
          </cell>
          <cell r="L104">
            <v>25</v>
          </cell>
          <cell r="N104">
            <v>0.49996033277236712</v>
          </cell>
          <cell r="O104">
            <v>0.26664551081192911</v>
          </cell>
        </row>
        <row r="105">
          <cell r="C105" t="str">
            <v>Каттакургон  ш</v>
          </cell>
          <cell r="D105">
            <v>315</v>
          </cell>
          <cell r="H105">
            <v>301.89895098882204</v>
          </cell>
          <cell r="I105">
            <v>161.01277386070507</v>
          </cell>
          <cell r="J105">
            <v>277.45000000000005</v>
          </cell>
          <cell r="K105">
            <v>235.45000000000002</v>
          </cell>
          <cell r="L105">
            <v>42</v>
          </cell>
          <cell r="N105">
            <v>1.723155209039668</v>
          </cell>
          <cell r="O105">
            <v>0.91901611148782292</v>
          </cell>
        </row>
        <row r="106">
          <cell r="C106" t="str">
            <v xml:space="preserve">Пастдоргом </v>
          </cell>
          <cell r="D106">
            <v>1047</v>
          </cell>
          <cell r="E106">
            <v>256.8</v>
          </cell>
          <cell r="F106">
            <v>13</v>
          </cell>
          <cell r="G106">
            <v>166</v>
          </cell>
          <cell r="H106">
            <v>558.55656061908849</v>
          </cell>
          <cell r="I106">
            <v>297.89683233018053</v>
          </cell>
          <cell r="J106">
            <v>195.24</v>
          </cell>
          <cell r="K106">
            <v>175.24</v>
          </cell>
          <cell r="L106">
            <v>20</v>
          </cell>
          <cell r="N106">
            <v>0.65539468302771831</v>
          </cell>
          <cell r="O106">
            <v>0.34954383094811642</v>
          </cell>
        </row>
        <row r="107">
          <cell r="E107">
            <v>2907.5</v>
          </cell>
          <cell r="F107">
            <v>125</v>
          </cell>
          <cell r="G107">
            <v>1949</v>
          </cell>
          <cell r="H107">
            <v>6323.9999999999991</v>
          </cell>
          <cell r="I107">
            <v>3372.7999999999997</v>
          </cell>
          <cell r="J107">
            <v>3143.2865000000002</v>
          </cell>
          <cell r="K107">
            <v>2128.3864999999996</v>
          </cell>
          <cell r="L107">
            <v>1014.9000000000001</v>
          </cell>
          <cell r="M107">
            <v>0</v>
          </cell>
          <cell r="N107">
            <v>0.93195164255218232</v>
          </cell>
          <cell r="O107">
            <v>0.49704087602783059</v>
          </cell>
        </row>
        <row r="108">
          <cell r="C108" t="str">
            <v>Термез ш</v>
          </cell>
          <cell r="D108">
            <v>326</v>
          </cell>
          <cell r="E108">
            <v>122.6</v>
          </cell>
          <cell r="H108">
            <v>725.98997454677692</v>
          </cell>
          <cell r="I108">
            <v>370.39398472806619</v>
          </cell>
          <cell r="J108">
            <v>663.57999999999993</v>
          </cell>
          <cell r="K108">
            <v>302.8</v>
          </cell>
          <cell r="L108">
            <v>360.78</v>
          </cell>
          <cell r="N108">
            <v>1.7915517728701329</v>
          </cell>
          <cell r="O108">
            <v>0.91403466062222349</v>
          </cell>
        </row>
        <row r="109">
          <cell r="C109" t="str">
            <v xml:space="preserve">Жаркургон </v>
          </cell>
          <cell r="D109">
            <v>333</v>
          </cell>
          <cell r="E109">
            <v>157.9</v>
          </cell>
          <cell r="F109">
            <v>7</v>
          </cell>
          <cell r="G109">
            <v>74</v>
          </cell>
          <cell r="H109">
            <v>692.46075528543975</v>
          </cell>
          <cell r="I109">
            <v>377.01129291984836</v>
          </cell>
          <cell r="J109">
            <v>352.2</v>
          </cell>
          <cell r="K109">
            <v>230</v>
          </cell>
          <cell r="L109">
            <v>122.2</v>
          </cell>
          <cell r="N109">
            <v>0.93418952326947091</v>
          </cell>
          <cell r="O109">
            <v>0.50862088185029253</v>
          </cell>
        </row>
        <row r="110">
          <cell r="C110" t="str">
            <v xml:space="preserve">Музрабод </v>
          </cell>
          <cell r="D110">
            <v>335</v>
          </cell>
          <cell r="E110">
            <v>104.1</v>
          </cell>
          <cell r="F110">
            <v>9</v>
          </cell>
          <cell r="G110">
            <v>56</v>
          </cell>
          <cell r="H110">
            <v>488.4581580177653</v>
          </cell>
          <cell r="I110">
            <v>254.94206015271934</v>
          </cell>
          <cell r="J110">
            <v>577.61019999999996</v>
          </cell>
          <cell r="K110">
            <v>468.49239999999998</v>
          </cell>
          <cell r="L110">
            <v>109.1178</v>
          </cell>
          <cell r="N110">
            <v>2.2656528297213532</v>
          </cell>
          <cell r="O110">
            <v>1.1825172545874281</v>
          </cell>
        </row>
        <row r="111">
          <cell r="C111" t="str">
            <v xml:space="preserve">Шеробод </v>
          </cell>
          <cell r="D111">
            <v>338</v>
          </cell>
          <cell r="E111">
            <v>138.30000000000001</v>
          </cell>
          <cell r="F111">
            <v>9</v>
          </cell>
          <cell r="G111">
            <v>70</v>
          </cell>
          <cell r="H111">
            <v>552.86894187314954</v>
          </cell>
          <cell r="I111">
            <v>319.48574100046756</v>
          </cell>
          <cell r="J111">
            <v>246.6</v>
          </cell>
          <cell r="K111">
            <v>210.5</v>
          </cell>
          <cell r="L111">
            <v>36.1</v>
          </cell>
          <cell r="N111">
            <v>0.77186543358014559</v>
          </cell>
          <cell r="O111">
            <v>0.4460369923557399</v>
          </cell>
        </row>
        <row r="112">
          <cell r="C112" t="str">
            <v xml:space="preserve">Бойсун </v>
          </cell>
          <cell r="D112">
            <v>338</v>
          </cell>
          <cell r="E112">
            <v>88.1</v>
          </cell>
          <cell r="F112">
            <v>7</v>
          </cell>
          <cell r="G112">
            <v>56</v>
          </cell>
          <cell r="H112">
            <v>401.70323619552232</v>
          </cell>
          <cell r="I112">
            <v>213.42194171731339</v>
          </cell>
          <cell r="J112">
            <v>111.875</v>
          </cell>
          <cell r="K112">
            <v>50.7</v>
          </cell>
          <cell r="L112">
            <v>61.174999999999997</v>
          </cell>
          <cell r="N112">
            <v>0.5241963366080854</v>
          </cell>
          <cell r="O112">
            <v>0.27850161492238196</v>
          </cell>
        </row>
        <row r="113">
          <cell r="C113" t="str">
            <v xml:space="preserve">Сараосиё </v>
          </cell>
          <cell r="D113">
            <v>342</v>
          </cell>
          <cell r="E113">
            <v>152.69999999999999</v>
          </cell>
          <cell r="F113">
            <v>9</v>
          </cell>
          <cell r="G113">
            <v>108</v>
          </cell>
          <cell r="H113">
            <v>555.28564749883117</v>
          </cell>
          <cell r="I113">
            <v>301.72130278946543</v>
          </cell>
          <cell r="J113">
            <v>86.9</v>
          </cell>
          <cell r="K113">
            <v>44.8</v>
          </cell>
          <cell r="L113">
            <v>42.1</v>
          </cell>
          <cell r="N113">
            <v>0.28801413488737632</v>
          </cell>
          <cell r="O113">
            <v>0.15649603117138539</v>
          </cell>
        </row>
        <row r="114">
          <cell r="C114" t="str">
            <v xml:space="preserve">Узун </v>
          </cell>
          <cell r="D114">
            <v>342</v>
          </cell>
          <cell r="E114">
            <v>129.69999999999999</v>
          </cell>
          <cell r="F114">
            <v>7</v>
          </cell>
          <cell r="G114">
            <v>74</v>
          </cell>
          <cell r="H114">
            <v>743.80260765674507</v>
          </cell>
          <cell r="I114">
            <v>384.68156459404702</v>
          </cell>
          <cell r="J114">
            <v>898.83690000000001</v>
          </cell>
          <cell r="K114">
            <v>707.73689999999999</v>
          </cell>
          <cell r="L114">
            <v>191.1</v>
          </cell>
          <cell r="N114">
            <v>2.3365738905334315</v>
          </cell>
          <cell r="O114">
            <v>1.2084347254867398</v>
          </cell>
        </row>
        <row r="115">
          <cell r="C115" t="str">
            <v xml:space="preserve">Ангор </v>
          </cell>
          <cell r="D115">
            <v>344</v>
          </cell>
          <cell r="E115">
            <v>95.3</v>
          </cell>
          <cell r="F115">
            <v>7</v>
          </cell>
          <cell r="G115">
            <v>36</v>
          </cell>
          <cell r="H115">
            <v>446.89351202534931</v>
          </cell>
          <cell r="I115">
            <v>233.33610721520958</v>
          </cell>
          <cell r="J115">
            <v>375.33330000000001</v>
          </cell>
          <cell r="K115">
            <v>284.33330000000001</v>
          </cell>
          <cell r="L115">
            <v>91</v>
          </cell>
          <cell r="N115">
            <v>1.6085521631413187</v>
          </cell>
          <cell r="O115">
            <v>0.83987189319210753</v>
          </cell>
        </row>
        <row r="116">
          <cell r="C116" t="str">
            <v xml:space="preserve">Бандихон </v>
          </cell>
          <cell r="D116">
            <v>346</v>
          </cell>
          <cell r="E116">
            <v>40.5</v>
          </cell>
          <cell r="F116">
            <v>5</v>
          </cell>
          <cell r="G116">
            <v>17</v>
          </cell>
          <cell r="H116">
            <v>270.90582307412603</v>
          </cell>
          <cell r="I116">
            <v>115.359285231936</v>
          </cell>
          <cell r="J116">
            <v>62.55</v>
          </cell>
          <cell r="K116">
            <v>16.7</v>
          </cell>
          <cell r="L116">
            <v>45.85</v>
          </cell>
          <cell r="N116">
            <v>0.54221903225422974</v>
          </cell>
          <cell r="O116">
            <v>0.2308920468752157</v>
          </cell>
        </row>
        <row r="117">
          <cell r="C117" t="str">
            <v xml:space="preserve">Кизирик </v>
          </cell>
          <cell r="D117">
            <v>346</v>
          </cell>
          <cell r="E117">
            <v>82.7</v>
          </cell>
          <cell r="F117">
            <v>5</v>
          </cell>
          <cell r="G117">
            <v>44</v>
          </cell>
          <cell r="H117">
            <v>484.28923172822192</v>
          </cell>
          <cell r="I117">
            <v>261.78205807490519</v>
          </cell>
          <cell r="J117">
            <v>225.4</v>
          </cell>
          <cell r="K117">
            <v>93.4</v>
          </cell>
          <cell r="L117">
            <v>132</v>
          </cell>
          <cell r="N117">
            <v>0.86102157518948463</v>
          </cell>
          <cell r="O117">
            <v>0.46542434816409906</v>
          </cell>
        </row>
        <row r="118">
          <cell r="C118" t="str">
            <v xml:space="preserve">Шурчи </v>
          </cell>
          <cell r="D118">
            <v>348</v>
          </cell>
          <cell r="E118">
            <v>153.80000000000001</v>
          </cell>
          <cell r="F118">
            <v>10</v>
          </cell>
          <cell r="G118">
            <v>43</v>
          </cell>
          <cell r="H118">
            <v>563.2766090073244</v>
          </cell>
          <cell r="I118">
            <v>304.98112305854244</v>
          </cell>
          <cell r="J118">
            <v>158.80700000000002</v>
          </cell>
          <cell r="K118">
            <v>109.807</v>
          </cell>
          <cell r="L118">
            <v>49</v>
          </cell>
          <cell r="N118">
            <v>0.52071091616223186</v>
          </cell>
          <cell r="O118">
            <v>0.281934306272489</v>
          </cell>
        </row>
        <row r="119">
          <cell r="C119" t="str">
            <v xml:space="preserve">Кумкургон </v>
          </cell>
          <cell r="D119">
            <v>348</v>
          </cell>
          <cell r="E119">
            <v>161.1</v>
          </cell>
          <cell r="F119">
            <v>8</v>
          </cell>
          <cell r="G119">
            <v>66</v>
          </cell>
          <cell r="H119">
            <v>610.05890603085606</v>
          </cell>
          <cell r="I119">
            <v>325.36474988312324</v>
          </cell>
          <cell r="J119">
            <v>221.63000000000002</v>
          </cell>
          <cell r="K119">
            <v>146.63000000000002</v>
          </cell>
          <cell r="L119">
            <v>75</v>
          </cell>
          <cell r="N119">
            <v>0.68117397499149324</v>
          </cell>
          <cell r="O119">
            <v>0.36329278666212972</v>
          </cell>
        </row>
        <row r="120">
          <cell r="C120" t="str">
            <v xml:space="preserve">Учкизил </v>
          </cell>
          <cell r="D120">
            <v>350</v>
          </cell>
          <cell r="E120">
            <v>80.599999999999994</v>
          </cell>
          <cell r="F120">
            <v>5</v>
          </cell>
          <cell r="G120">
            <v>34</v>
          </cell>
          <cell r="H120">
            <v>525.38003220611904</v>
          </cell>
          <cell r="I120">
            <v>266.82801932367136</v>
          </cell>
          <cell r="J120">
            <v>281.3</v>
          </cell>
          <cell r="K120">
            <v>197.3</v>
          </cell>
          <cell r="L120">
            <v>84</v>
          </cell>
          <cell r="N120">
            <v>1.0542371101543637</v>
          </cell>
          <cell r="O120">
            <v>0.53542194745924288</v>
          </cell>
        </row>
        <row r="121">
          <cell r="C121" t="str">
            <v xml:space="preserve">Олтинсой </v>
          </cell>
          <cell r="D121">
            <v>361</v>
          </cell>
          <cell r="E121">
            <v>123.8</v>
          </cell>
          <cell r="F121">
            <v>9</v>
          </cell>
          <cell r="G121">
            <v>44</v>
          </cell>
          <cell r="H121">
            <v>561.02602462209757</v>
          </cell>
          <cell r="I121">
            <v>299.21387979845201</v>
          </cell>
          <cell r="J121">
            <v>178</v>
          </cell>
          <cell r="K121">
            <v>178</v>
          </cell>
          <cell r="L121">
            <v>0</v>
          </cell>
          <cell r="N121">
            <v>0.59489218922564457</v>
          </cell>
          <cell r="O121">
            <v>0.31727583425367711</v>
          </cell>
        </row>
        <row r="122">
          <cell r="C122" t="str">
            <v xml:space="preserve">Денау </v>
          </cell>
          <cell r="D122">
            <v>361</v>
          </cell>
          <cell r="E122">
            <v>293.89999999999998</v>
          </cell>
          <cell r="F122">
            <v>17</v>
          </cell>
          <cell r="G122">
            <v>125</v>
          </cell>
          <cell r="H122">
            <v>1101.89195366474</v>
          </cell>
          <cell r="I122">
            <v>624.33517219884391</v>
          </cell>
          <cell r="J122">
            <v>427.69999999999993</v>
          </cell>
          <cell r="K122">
            <v>427.69999999999993</v>
          </cell>
          <cell r="L122">
            <v>0</v>
          </cell>
          <cell r="N122">
            <v>0.68504870307672205</v>
          </cell>
          <cell r="O122">
            <v>0.38815057917205859</v>
          </cell>
        </row>
        <row r="123">
          <cell r="E123">
            <v>1925.1</v>
          </cell>
          <cell r="F123">
            <v>114</v>
          </cell>
          <cell r="G123">
            <v>847</v>
          </cell>
          <cell r="H123">
            <v>8724.291413433064</v>
          </cell>
          <cell r="I123">
            <v>4652.8582826866113</v>
          </cell>
          <cell r="J123">
            <v>4868.3224000000009</v>
          </cell>
          <cell r="K123">
            <v>3468.8995999999993</v>
          </cell>
          <cell r="L123">
            <v>1399.4228000000001</v>
          </cell>
          <cell r="M123">
            <v>0</v>
          </cell>
          <cell r="N123">
            <v>1.0463079045659174</v>
          </cell>
          <cell r="O123">
            <v>0.55801923265700326</v>
          </cell>
        </row>
        <row r="124">
          <cell r="C124" t="str">
            <v>Гулистон ш</v>
          </cell>
          <cell r="D124">
            <v>366</v>
          </cell>
          <cell r="E124">
            <v>129.5</v>
          </cell>
          <cell r="F124">
            <v>12</v>
          </cell>
          <cell r="G124">
            <v>40</v>
          </cell>
          <cell r="H124">
            <v>648.23888314374335</v>
          </cell>
          <cell r="I124">
            <v>312.543329886246</v>
          </cell>
          <cell r="J124">
            <v>769.90070000000003</v>
          </cell>
          <cell r="K124">
            <v>514.64520000000005</v>
          </cell>
          <cell r="L124">
            <v>255.25550000000001</v>
          </cell>
          <cell r="N124">
            <v>2.4633406839308165</v>
          </cell>
          <cell r="O124">
            <v>1.1876805295391064</v>
          </cell>
        </row>
        <row r="125">
          <cell r="C125" t="str">
            <v xml:space="preserve">Гулистон </v>
          </cell>
          <cell r="D125">
            <v>366</v>
          </cell>
          <cell r="H125">
            <v>548.68665977249213</v>
          </cell>
          <cell r="I125">
            <v>292.63288521199576</v>
          </cell>
          <cell r="J125">
            <v>304.20000000000005</v>
          </cell>
          <cell r="K125">
            <v>204.20000000000002</v>
          </cell>
          <cell r="L125">
            <v>100</v>
          </cell>
          <cell r="N125">
            <v>1.0395277338007469</v>
          </cell>
          <cell r="O125">
            <v>0.55441479136039828</v>
          </cell>
        </row>
        <row r="126">
          <cell r="C126" t="str">
            <v xml:space="preserve">Янгиер </v>
          </cell>
          <cell r="D126">
            <v>366</v>
          </cell>
          <cell r="E126">
            <v>30.1</v>
          </cell>
          <cell r="H126">
            <v>305.06514994829365</v>
          </cell>
          <cell r="I126">
            <v>146.03474663908992</v>
          </cell>
          <cell r="J126">
            <v>160.62</v>
          </cell>
          <cell r="K126">
            <v>59.72</v>
          </cell>
          <cell r="L126">
            <v>100.9</v>
          </cell>
          <cell r="N126">
            <v>1.0998752262497915</v>
          </cell>
          <cell r="O126">
            <v>0.52651048481684626</v>
          </cell>
        </row>
        <row r="127">
          <cell r="C127" t="str">
            <v xml:space="preserve">Мирзаобод </v>
          </cell>
          <cell r="D127">
            <v>366</v>
          </cell>
          <cell r="E127">
            <v>55.6</v>
          </cell>
          <cell r="F127">
            <v>9</v>
          </cell>
          <cell r="G127">
            <v>41</v>
          </cell>
          <cell r="H127">
            <v>471.15024375830984</v>
          </cell>
          <cell r="I127">
            <v>251.28013000443192</v>
          </cell>
          <cell r="J127">
            <v>163.5</v>
          </cell>
          <cell r="K127">
            <v>120.5</v>
          </cell>
          <cell r="L127">
            <v>43</v>
          </cell>
          <cell r="N127">
            <v>0.65066824025089565</v>
          </cell>
          <cell r="O127">
            <v>0.34702306146714434</v>
          </cell>
        </row>
        <row r="128">
          <cell r="C128" t="str">
            <v xml:space="preserve">Околтин </v>
          </cell>
          <cell r="D128">
            <v>366</v>
          </cell>
          <cell r="E128">
            <v>49.6</v>
          </cell>
          <cell r="F128">
            <v>6</v>
          </cell>
          <cell r="G128">
            <v>14</v>
          </cell>
          <cell r="H128">
            <v>420.30669227360011</v>
          </cell>
          <cell r="I128">
            <v>224.16356921258674</v>
          </cell>
          <cell r="J128">
            <v>228.7</v>
          </cell>
          <cell r="K128">
            <v>141.6</v>
          </cell>
          <cell r="L128">
            <v>87.1</v>
          </cell>
          <cell r="N128">
            <v>1.0202371455957284</v>
          </cell>
          <cell r="O128">
            <v>0.54412647765105515</v>
          </cell>
        </row>
        <row r="129">
          <cell r="C129" t="str">
            <v xml:space="preserve">Хаваст </v>
          </cell>
          <cell r="D129">
            <v>366</v>
          </cell>
          <cell r="E129">
            <v>75.8</v>
          </cell>
          <cell r="F129">
            <v>11</v>
          </cell>
          <cell r="G129">
            <v>34</v>
          </cell>
          <cell r="H129">
            <v>592.26961146402698</v>
          </cell>
          <cell r="I129">
            <v>332.56176687841617</v>
          </cell>
          <cell r="J129">
            <v>109.10000000000001</v>
          </cell>
          <cell r="K129">
            <v>75.100000000000009</v>
          </cell>
          <cell r="L129">
            <v>34</v>
          </cell>
          <cell r="N129">
            <v>0.32805935878939063</v>
          </cell>
          <cell r="O129">
            <v>0.1842066482700615</v>
          </cell>
        </row>
        <row r="130">
          <cell r="C130" t="str">
            <v xml:space="preserve">Сардоб </v>
          </cell>
          <cell r="D130">
            <v>366</v>
          </cell>
          <cell r="E130">
            <v>52.8</v>
          </cell>
          <cell r="F130">
            <v>6</v>
          </cell>
          <cell r="G130">
            <v>14</v>
          </cell>
          <cell r="H130">
            <v>447.42325306544529</v>
          </cell>
          <cell r="I130">
            <v>238.62573496823748</v>
          </cell>
          <cell r="J130">
            <v>93.1</v>
          </cell>
          <cell r="K130">
            <v>48.7</v>
          </cell>
          <cell r="L130">
            <v>44.4</v>
          </cell>
          <cell r="N130">
            <v>0.39015071032632825</v>
          </cell>
          <cell r="O130">
            <v>0.20808037884070837</v>
          </cell>
        </row>
        <row r="131">
          <cell r="C131" t="str">
            <v xml:space="preserve">Сирдарё </v>
          </cell>
          <cell r="D131">
            <v>376</v>
          </cell>
          <cell r="E131">
            <v>104.4</v>
          </cell>
          <cell r="F131">
            <v>9</v>
          </cell>
          <cell r="G131">
            <v>36</v>
          </cell>
          <cell r="H131">
            <v>884.67779583394872</v>
          </cell>
          <cell r="I131">
            <v>471.82815777810595</v>
          </cell>
          <cell r="J131">
            <v>773</v>
          </cell>
          <cell r="K131">
            <v>639</v>
          </cell>
          <cell r="L131">
            <v>134</v>
          </cell>
          <cell r="N131">
            <v>1.6383083274218893</v>
          </cell>
          <cell r="O131">
            <v>0.87376444129167419</v>
          </cell>
        </row>
        <row r="132">
          <cell r="C132" t="str">
            <v xml:space="preserve">Сайхунобод </v>
          </cell>
          <cell r="D132">
            <v>376</v>
          </cell>
          <cell r="E132">
            <v>62.2</v>
          </cell>
          <cell r="F132">
            <v>7</v>
          </cell>
          <cell r="G132">
            <v>36</v>
          </cell>
          <cell r="H132">
            <v>527.07815039149057</v>
          </cell>
          <cell r="I132">
            <v>281.10834687546156</v>
          </cell>
          <cell r="J132">
            <v>166.35</v>
          </cell>
          <cell r="K132">
            <v>95.55</v>
          </cell>
          <cell r="L132">
            <v>70.8</v>
          </cell>
          <cell r="N132">
            <v>0.59176471225060223</v>
          </cell>
          <cell r="O132">
            <v>0.31560784653365442</v>
          </cell>
        </row>
        <row r="133">
          <cell r="C133" t="str">
            <v xml:space="preserve">Боёвут </v>
          </cell>
          <cell r="D133">
            <v>384</v>
          </cell>
          <cell r="E133">
            <v>101.2</v>
          </cell>
          <cell r="F133">
            <v>12</v>
          </cell>
          <cell r="G133">
            <v>69</v>
          </cell>
          <cell r="H133">
            <v>857.56123504210348</v>
          </cell>
          <cell r="I133">
            <v>457.3659920224552</v>
          </cell>
          <cell r="J133">
            <v>569.52420000000006</v>
          </cell>
          <cell r="K133">
            <v>379.42420000000004</v>
          </cell>
          <cell r="L133">
            <v>190.10000000000002</v>
          </cell>
          <cell r="N133">
            <v>1.2452263831020438</v>
          </cell>
          <cell r="O133">
            <v>0.66412073765442337</v>
          </cell>
        </row>
        <row r="134">
          <cell r="C134" t="str">
            <v xml:space="preserve">Ширин </v>
          </cell>
          <cell r="D134">
            <v>384</v>
          </cell>
          <cell r="E134">
            <v>15.7</v>
          </cell>
          <cell r="H134">
            <v>133.04062638499036</v>
          </cell>
          <cell r="I134">
            <v>70.955000738661511</v>
          </cell>
          <cell r="J134">
            <v>50</v>
          </cell>
          <cell r="K134">
            <v>50</v>
          </cell>
          <cell r="L134">
            <v>0</v>
          </cell>
          <cell r="N134">
            <v>0.70467196785971309</v>
          </cell>
          <cell r="O134">
            <v>0.3758250495251802</v>
          </cell>
        </row>
        <row r="135">
          <cell r="E135">
            <v>676.9000000000002</v>
          </cell>
          <cell r="F135">
            <v>72</v>
          </cell>
          <cell r="G135">
            <v>284</v>
          </cell>
          <cell r="H135">
            <v>5835.4983010784445</v>
          </cell>
          <cell r="I135">
            <v>3079.0996602156888</v>
          </cell>
          <cell r="J135">
            <v>3387.9948999999997</v>
          </cell>
          <cell r="K135">
            <v>2328.4394000000002</v>
          </cell>
          <cell r="L135">
            <v>1059.5554999999999</v>
          </cell>
          <cell r="M135">
            <v>0</v>
          </cell>
          <cell r="N135">
            <v>1.1003199876169882</v>
          </cell>
          <cell r="O135">
            <v>0.5805836494501031</v>
          </cell>
        </row>
        <row r="136">
          <cell r="C136" t="str">
            <v xml:space="preserve">Бектемир </v>
          </cell>
          <cell r="D136">
            <v>433</v>
          </cell>
          <cell r="E136">
            <v>27.4</v>
          </cell>
          <cell r="H136">
            <v>170.22778660188732</v>
          </cell>
          <cell r="I136">
            <v>90.788152854339884</v>
          </cell>
          <cell r="J136">
            <v>153.0284</v>
          </cell>
          <cell r="K136">
            <v>118.6284</v>
          </cell>
          <cell r="L136">
            <v>34.4</v>
          </cell>
          <cell r="N136">
            <v>1.6855547248055383</v>
          </cell>
          <cell r="O136">
            <v>0.89896251989628684</v>
          </cell>
        </row>
        <row r="137">
          <cell r="C137" t="str">
            <v xml:space="preserve">Миробод </v>
          </cell>
          <cell r="D137">
            <v>433</v>
          </cell>
          <cell r="E137">
            <v>121</v>
          </cell>
          <cell r="H137">
            <v>221.80883864337096</v>
          </cell>
          <cell r="I137">
            <v>118.29804727646452</v>
          </cell>
          <cell r="J137">
            <v>36.200000000000003</v>
          </cell>
          <cell r="K137">
            <v>36.200000000000003</v>
          </cell>
          <cell r="L137">
            <v>0</v>
          </cell>
          <cell r="N137">
            <v>0.30600674172921888</v>
          </cell>
          <cell r="O137">
            <v>0.16320359558891676</v>
          </cell>
        </row>
        <row r="138">
          <cell r="C138" t="str">
            <v xml:space="preserve">Мирзо Улугбек </v>
          </cell>
          <cell r="D138">
            <v>433</v>
          </cell>
          <cell r="E138">
            <v>240.7</v>
          </cell>
          <cell r="H138">
            <v>321.23460711949917</v>
          </cell>
          <cell r="I138">
            <v>171.32512379706623</v>
          </cell>
          <cell r="J138">
            <v>120.94</v>
          </cell>
          <cell r="K138">
            <v>0</v>
          </cell>
          <cell r="L138">
            <v>120.94</v>
          </cell>
          <cell r="N138">
            <v>0.70590931043629557</v>
          </cell>
          <cell r="O138">
            <v>0.37648496556602434</v>
          </cell>
        </row>
        <row r="139">
          <cell r="C139" t="str">
            <v xml:space="preserve">С.Рахимов </v>
          </cell>
          <cell r="D139">
            <v>433</v>
          </cell>
          <cell r="E139">
            <v>289.8</v>
          </cell>
          <cell r="H139">
            <v>531.24133420536282</v>
          </cell>
          <cell r="I139">
            <v>283.32871157619348</v>
          </cell>
          <cell r="J139">
            <v>133.94999999999999</v>
          </cell>
          <cell r="K139">
            <v>40.950000000000003</v>
          </cell>
          <cell r="L139">
            <v>93</v>
          </cell>
          <cell r="N139">
            <v>0.47277241778575557</v>
          </cell>
          <cell r="O139">
            <v>0.25214528948573628</v>
          </cell>
        </row>
        <row r="140">
          <cell r="C140" t="str">
            <v xml:space="preserve">Сергейли </v>
          </cell>
          <cell r="D140">
            <v>433</v>
          </cell>
          <cell r="E140">
            <v>148.1</v>
          </cell>
          <cell r="H140">
            <v>271.48668597589455</v>
          </cell>
          <cell r="I140">
            <v>144.79289918714375</v>
          </cell>
          <cell r="J140">
            <v>139.69069999999999</v>
          </cell>
          <cell r="K140">
            <v>29.4907</v>
          </cell>
          <cell r="L140">
            <v>110.2</v>
          </cell>
          <cell r="N140">
            <v>0.96476208974482103</v>
          </cell>
          <cell r="O140">
            <v>0.51453978119723787</v>
          </cell>
        </row>
        <row r="141">
          <cell r="C141" t="str">
            <v xml:space="preserve">Учтепа </v>
          </cell>
          <cell r="D141">
            <v>433</v>
          </cell>
          <cell r="E141">
            <v>228.1</v>
          </cell>
          <cell r="H141">
            <v>418.13715780622243</v>
          </cell>
          <cell r="I141">
            <v>223.00648416331865</v>
          </cell>
          <cell r="J141">
            <v>61.6</v>
          </cell>
          <cell r="K141">
            <v>41.6</v>
          </cell>
          <cell r="L141">
            <v>20</v>
          </cell>
          <cell r="N141">
            <v>0.27622515206727033</v>
          </cell>
          <cell r="O141">
            <v>0.14732008110254419</v>
          </cell>
        </row>
        <row r="142">
          <cell r="C142" t="str">
            <v xml:space="preserve">Хамза </v>
          </cell>
          <cell r="D142">
            <v>433</v>
          </cell>
          <cell r="E142">
            <v>202.2</v>
          </cell>
          <cell r="H142">
            <v>370.65906755115373</v>
          </cell>
          <cell r="I142">
            <v>197.68483602728199</v>
          </cell>
          <cell r="J142">
            <v>33.567999999999998</v>
          </cell>
          <cell r="K142">
            <v>7.468</v>
          </cell>
          <cell r="L142">
            <v>26.1</v>
          </cell>
          <cell r="N142">
            <v>0.16980563949461133</v>
          </cell>
          <cell r="O142">
            <v>9.0563007730459374E-2</v>
          </cell>
        </row>
        <row r="143">
          <cell r="C143" t="str">
            <v xml:space="preserve">Чилонзор </v>
          </cell>
          <cell r="D143">
            <v>433</v>
          </cell>
          <cell r="E143">
            <v>212.8</v>
          </cell>
          <cell r="H143">
            <v>390.09025506867226</v>
          </cell>
          <cell r="I143">
            <v>208.04813603662521</v>
          </cell>
          <cell r="J143">
            <v>169.11680000000001</v>
          </cell>
          <cell r="K143">
            <v>95.716799999999992</v>
          </cell>
          <cell r="L143">
            <v>73.400000000000006</v>
          </cell>
          <cell r="N143">
            <v>0.8128734206502497</v>
          </cell>
          <cell r="O143">
            <v>0.43353249101346653</v>
          </cell>
        </row>
        <row r="144">
          <cell r="C144" t="str">
            <v xml:space="preserve">Шайхонтохур </v>
          </cell>
          <cell r="D144">
            <v>433</v>
          </cell>
          <cell r="E144">
            <v>272.3</v>
          </cell>
          <cell r="H144">
            <v>499.16154349247864</v>
          </cell>
          <cell r="I144">
            <v>266.21948986265528</v>
          </cell>
          <cell r="J144">
            <v>85</v>
          </cell>
          <cell r="K144">
            <v>10</v>
          </cell>
          <cell r="L144">
            <v>75</v>
          </cell>
          <cell r="N144">
            <v>0.31928541386602521</v>
          </cell>
          <cell r="O144">
            <v>0.17028555406188012</v>
          </cell>
        </row>
        <row r="145">
          <cell r="C145" t="str">
            <v xml:space="preserve">Ю.Обод </v>
          </cell>
          <cell r="D145">
            <v>433</v>
          </cell>
          <cell r="E145">
            <v>287.2</v>
          </cell>
          <cell r="H145">
            <v>526.47519387087721</v>
          </cell>
          <cell r="I145">
            <v>280.78677006446776</v>
          </cell>
          <cell r="J145">
            <v>181.2</v>
          </cell>
          <cell r="K145">
            <v>39.799999999999997</v>
          </cell>
          <cell r="L145">
            <v>141.4</v>
          </cell>
          <cell r="N145">
            <v>0.64532955010094328</v>
          </cell>
          <cell r="O145">
            <v>0.34417576005383632</v>
          </cell>
        </row>
        <row r="146">
          <cell r="C146" t="str">
            <v xml:space="preserve">Яккасарой </v>
          </cell>
          <cell r="D146">
            <v>433</v>
          </cell>
          <cell r="E146">
            <v>111</v>
          </cell>
          <cell r="H146">
            <v>203.47752966457998</v>
          </cell>
          <cell r="I146">
            <v>108.52134915444265</v>
          </cell>
          <cell r="J146">
            <v>18</v>
          </cell>
          <cell r="K146">
            <v>18</v>
          </cell>
          <cell r="L146">
            <v>0</v>
          </cell>
          <cell r="N146">
            <v>0.16586598065955868</v>
          </cell>
          <cell r="O146">
            <v>8.8461856351764637E-2</v>
          </cell>
        </row>
        <row r="147">
          <cell r="E147">
            <v>2140.6000000000004</v>
          </cell>
          <cell r="F147">
            <v>0</v>
          </cell>
          <cell r="G147">
            <v>0</v>
          </cell>
          <cell r="H147">
            <v>3923.9999999999991</v>
          </cell>
          <cell r="I147">
            <v>2092.7999999999993</v>
          </cell>
          <cell r="J147">
            <v>1132.2938999999999</v>
          </cell>
          <cell r="K147">
            <v>437.85390000000001</v>
          </cell>
          <cell r="L147">
            <v>694.44</v>
          </cell>
          <cell r="M147">
            <v>0</v>
          </cell>
          <cell r="N147">
            <v>0.54104257454128457</v>
          </cell>
          <cell r="O147">
            <v>0.28855603975535171</v>
          </cell>
        </row>
        <row r="148">
          <cell r="C148" t="str">
            <v xml:space="preserve">Олмалик ш </v>
          </cell>
          <cell r="D148">
            <v>455</v>
          </cell>
          <cell r="E148">
            <v>117.4</v>
          </cell>
          <cell r="H148">
            <v>412.65883306320899</v>
          </cell>
          <cell r="I148">
            <v>229.99529983792539</v>
          </cell>
          <cell r="J148">
            <v>31</v>
          </cell>
          <cell r="K148">
            <v>1</v>
          </cell>
          <cell r="L148">
            <v>30</v>
          </cell>
          <cell r="N148">
            <v>0.13478536310022546</v>
          </cell>
          <cell r="O148">
            <v>7.512258920979302E-2</v>
          </cell>
        </row>
        <row r="149">
          <cell r="C149" t="str">
            <v xml:space="preserve">Ангрен ш </v>
          </cell>
          <cell r="D149">
            <v>455</v>
          </cell>
          <cell r="E149">
            <v>159.6</v>
          </cell>
          <cell r="F149">
            <v>4</v>
          </cell>
          <cell r="G149">
            <v>9</v>
          </cell>
          <cell r="H149">
            <v>421.41004862236559</v>
          </cell>
          <cell r="I149">
            <v>224.75202593192833</v>
          </cell>
          <cell r="J149">
            <v>78.608946714285793</v>
          </cell>
          <cell r="K149">
            <v>63.8</v>
          </cell>
          <cell r="L149">
            <v>14.808946714285799</v>
          </cell>
          <cell r="N149">
            <v>0.34975856786311882</v>
          </cell>
          <cell r="O149">
            <v>0.18653790286033003</v>
          </cell>
        </row>
        <row r="150">
          <cell r="C150" t="str">
            <v xml:space="preserve">Охонгорон </v>
          </cell>
          <cell r="D150">
            <v>455</v>
          </cell>
          <cell r="E150">
            <v>110.5</v>
          </cell>
          <cell r="F150">
            <v>8</v>
          </cell>
          <cell r="G150">
            <v>88</v>
          </cell>
          <cell r="H150">
            <v>208.19489465153967</v>
          </cell>
          <cell r="I150">
            <v>111.03727714748783</v>
          </cell>
          <cell r="J150">
            <v>103.0141</v>
          </cell>
          <cell r="K150">
            <v>5.5141</v>
          </cell>
          <cell r="L150">
            <v>97.5</v>
          </cell>
          <cell r="N150">
            <v>0.92774339074587664</v>
          </cell>
          <cell r="O150">
            <v>0.49479647506446756</v>
          </cell>
        </row>
        <row r="151">
          <cell r="C151" t="str">
            <v>Охонгорон  ш</v>
          </cell>
          <cell r="D151">
            <v>455</v>
          </cell>
          <cell r="H151">
            <v>208.19489465153967</v>
          </cell>
          <cell r="I151">
            <v>111.03727714748783</v>
          </cell>
          <cell r="J151">
            <v>113.4</v>
          </cell>
          <cell r="K151">
            <v>57.7</v>
          </cell>
          <cell r="L151">
            <v>55.7</v>
          </cell>
          <cell r="N151">
            <v>1.0212786454532188</v>
          </cell>
          <cell r="O151">
            <v>0.54468194424171668</v>
          </cell>
        </row>
        <row r="152">
          <cell r="C152" t="str">
            <v xml:space="preserve">Бекобод </v>
          </cell>
          <cell r="D152">
            <v>455</v>
          </cell>
          <cell r="E152">
            <v>221.7</v>
          </cell>
          <cell r="F152">
            <v>12</v>
          </cell>
          <cell r="G152">
            <v>85</v>
          </cell>
          <cell r="H152">
            <v>338.090559157212</v>
          </cell>
          <cell r="I152">
            <v>186.85433549432719</v>
          </cell>
          <cell r="J152">
            <v>40.5</v>
          </cell>
          <cell r="K152">
            <v>40.5</v>
          </cell>
          <cell r="L152">
            <v>0</v>
          </cell>
          <cell r="N152">
            <v>0.21674637568808008</v>
          </cell>
          <cell r="O152">
            <v>0.11979039018704901</v>
          </cell>
        </row>
        <row r="153">
          <cell r="C153" t="str">
            <v>Бекобод ш</v>
          </cell>
          <cell r="D153">
            <v>455</v>
          </cell>
          <cell r="H153">
            <v>357.70867098865438</v>
          </cell>
          <cell r="I153">
            <v>190.77795786061566</v>
          </cell>
          <cell r="J153">
            <v>58.7</v>
          </cell>
          <cell r="K153">
            <v>58.7</v>
          </cell>
          <cell r="L153">
            <v>0</v>
          </cell>
          <cell r="N153">
            <v>0.30768753716761571</v>
          </cell>
          <cell r="O153">
            <v>0.16410001982272837</v>
          </cell>
        </row>
        <row r="154">
          <cell r="C154" t="str">
            <v>Янгиюль ш</v>
          </cell>
          <cell r="D154">
            <v>455</v>
          </cell>
          <cell r="E154">
            <v>60.9</v>
          </cell>
          <cell r="F154">
            <v>2</v>
          </cell>
          <cell r="G154">
            <v>5</v>
          </cell>
          <cell r="H154">
            <v>229.4854132901134</v>
          </cell>
          <cell r="I154">
            <v>122.39222042139382</v>
          </cell>
          <cell r="J154">
            <v>36.555</v>
          </cell>
          <cell r="K154">
            <v>20.555</v>
          </cell>
          <cell r="L154">
            <v>16</v>
          </cell>
          <cell r="N154">
            <v>0.2986709439059273</v>
          </cell>
          <cell r="O154">
            <v>0.15929117008316121</v>
          </cell>
        </row>
        <row r="155">
          <cell r="C155" t="str">
            <v xml:space="preserve">Бука </v>
          </cell>
          <cell r="D155">
            <v>455</v>
          </cell>
          <cell r="E155">
            <v>104.9</v>
          </cell>
          <cell r="F155">
            <v>8</v>
          </cell>
          <cell r="G155">
            <v>92</v>
          </cell>
          <cell r="H155">
            <v>455.28768233387399</v>
          </cell>
          <cell r="I155">
            <v>242.82009724473278</v>
          </cell>
          <cell r="J155">
            <v>362.2</v>
          </cell>
          <cell r="K155">
            <v>212.2</v>
          </cell>
          <cell r="L155">
            <v>150</v>
          </cell>
          <cell r="N155">
            <v>1.4916393004939248</v>
          </cell>
          <cell r="O155">
            <v>0.79554096026342647</v>
          </cell>
        </row>
        <row r="156">
          <cell r="C156" t="str">
            <v xml:space="preserve">Чиноз </v>
          </cell>
          <cell r="D156">
            <v>455</v>
          </cell>
          <cell r="E156">
            <v>117.2</v>
          </cell>
          <cell r="F156">
            <v>9</v>
          </cell>
          <cell r="G156">
            <v>57</v>
          </cell>
          <cell r="H156">
            <v>441.63695299837917</v>
          </cell>
          <cell r="I156">
            <v>235.53970826580223</v>
          </cell>
          <cell r="J156">
            <v>187.2</v>
          </cell>
          <cell r="K156">
            <v>66.8</v>
          </cell>
          <cell r="L156">
            <v>120.4</v>
          </cell>
          <cell r="N156">
            <v>0.79477045029175386</v>
          </cell>
          <cell r="O156">
            <v>0.4238775734889354</v>
          </cell>
        </row>
        <row r="157">
          <cell r="C157" t="str">
            <v xml:space="preserve">Юкоричирчик </v>
          </cell>
          <cell r="D157">
            <v>455</v>
          </cell>
          <cell r="E157">
            <v>113.2</v>
          </cell>
          <cell r="F157">
            <v>9</v>
          </cell>
          <cell r="G157">
            <v>47</v>
          </cell>
          <cell r="H157">
            <v>426.5640194489464</v>
          </cell>
          <cell r="I157">
            <v>227.50081037277141</v>
          </cell>
          <cell r="J157">
            <v>207.56800000000001</v>
          </cell>
          <cell r="K157">
            <v>102.56800000000001</v>
          </cell>
          <cell r="L157">
            <v>105</v>
          </cell>
          <cell r="N157">
            <v>0.91238356320528924</v>
          </cell>
          <cell r="O157">
            <v>0.48660456704282096</v>
          </cell>
        </row>
        <row r="158">
          <cell r="C158" t="str">
            <v xml:space="preserve">Янгиюль </v>
          </cell>
          <cell r="D158">
            <v>455</v>
          </cell>
          <cell r="E158">
            <v>160.30000000000001</v>
          </cell>
          <cell r="F158">
            <v>8</v>
          </cell>
          <cell r="G158">
            <v>73</v>
          </cell>
          <cell r="H158">
            <v>454.37317666126398</v>
          </cell>
          <cell r="I158">
            <v>252.22390599675836</v>
          </cell>
          <cell r="J158">
            <v>163.19999999999999</v>
          </cell>
          <cell r="K158">
            <v>13.2</v>
          </cell>
          <cell r="L158">
            <v>150</v>
          </cell>
          <cell r="N158">
            <v>0.64704413863964771</v>
          </cell>
          <cell r="O158">
            <v>0.35917613182889507</v>
          </cell>
        </row>
        <row r="159">
          <cell r="C159" t="str">
            <v xml:space="preserve">Оккургон </v>
          </cell>
          <cell r="D159">
            <v>458</v>
          </cell>
          <cell r="E159">
            <v>89.6</v>
          </cell>
          <cell r="F159">
            <v>10</v>
          </cell>
          <cell r="G159">
            <v>62</v>
          </cell>
          <cell r="H159">
            <v>397.63371150729358</v>
          </cell>
          <cell r="I159">
            <v>212.07131280388992</v>
          </cell>
          <cell r="J159">
            <v>442.7</v>
          </cell>
          <cell r="K159">
            <v>322.7</v>
          </cell>
          <cell r="L159">
            <v>120</v>
          </cell>
          <cell r="N159">
            <v>2.0875053497187563</v>
          </cell>
          <cell r="O159">
            <v>1.11333618651667</v>
          </cell>
        </row>
        <row r="160">
          <cell r="C160" t="str">
            <v xml:space="preserve">Куйичирчик </v>
          </cell>
          <cell r="D160">
            <v>458</v>
          </cell>
          <cell r="E160">
            <v>95.9</v>
          </cell>
          <cell r="F160">
            <v>9</v>
          </cell>
          <cell r="G160">
            <v>57</v>
          </cell>
          <cell r="H160">
            <v>361.37358184764986</v>
          </cell>
          <cell r="I160">
            <v>192.73257698541326</v>
          </cell>
          <cell r="J160">
            <v>106.864</v>
          </cell>
          <cell r="K160">
            <v>58.013999999999996</v>
          </cell>
          <cell r="L160">
            <v>48.85</v>
          </cell>
          <cell r="N160">
            <v>0.55446775875407861</v>
          </cell>
          <cell r="O160">
            <v>0.29571613800217528</v>
          </cell>
        </row>
        <row r="161">
          <cell r="C161" t="str">
            <v xml:space="preserve">Бустонлик </v>
          </cell>
          <cell r="D161">
            <v>467</v>
          </cell>
          <cell r="E161">
            <v>144.19999999999999</v>
          </cell>
          <cell r="F161">
            <v>18</v>
          </cell>
          <cell r="G161">
            <v>48</v>
          </cell>
          <cell r="H161">
            <v>543.37925445705002</v>
          </cell>
          <cell r="I161">
            <v>289.80226904376002</v>
          </cell>
          <cell r="J161">
            <v>440.2</v>
          </cell>
          <cell r="K161">
            <v>350.2</v>
          </cell>
          <cell r="L161">
            <v>90</v>
          </cell>
          <cell r="N161">
            <v>1.5189667128987523</v>
          </cell>
          <cell r="O161">
            <v>0.81011558021266794</v>
          </cell>
        </row>
        <row r="162">
          <cell r="C162" t="str">
            <v>Чирчик ш</v>
          </cell>
          <cell r="D162">
            <v>467</v>
          </cell>
          <cell r="E162">
            <v>140.5</v>
          </cell>
          <cell r="H162">
            <v>529.4367909238249</v>
          </cell>
          <cell r="I162">
            <v>282.36628849270653</v>
          </cell>
          <cell r="J162">
            <v>133.45599999999999</v>
          </cell>
          <cell r="K162">
            <v>104</v>
          </cell>
          <cell r="L162">
            <v>29.456</v>
          </cell>
          <cell r="N162">
            <v>0.47263432441740344</v>
          </cell>
          <cell r="O162">
            <v>0.25207163968928176</v>
          </cell>
        </row>
        <row r="163">
          <cell r="C163" t="str">
            <v xml:space="preserve">Кибрай </v>
          </cell>
          <cell r="D163">
            <v>467</v>
          </cell>
          <cell r="E163">
            <v>162.9</v>
          </cell>
          <cell r="F163">
            <v>10</v>
          </cell>
          <cell r="G163">
            <v>62</v>
          </cell>
          <cell r="H163">
            <v>583.53768233387348</v>
          </cell>
          <cell r="I163">
            <v>321.32260940032404</v>
          </cell>
          <cell r="J163">
            <v>77</v>
          </cell>
          <cell r="K163">
            <v>77</v>
          </cell>
          <cell r="L163">
            <v>0</v>
          </cell>
          <cell r="N163">
            <v>0.23963455339698342</v>
          </cell>
          <cell r="O163">
            <v>0.13195377493367111</v>
          </cell>
        </row>
        <row r="164">
          <cell r="C164" t="str">
            <v xml:space="preserve">Ташкент </v>
          </cell>
          <cell r="D164">
            <v>470</v>
          </cell>
          <cell r="E164">
            <v>136.80000000000001</v>
          </cell>
          <cell r="F164">
            <v>9</v>
          </cell>
          <cell r="G164">
            <v>28</v>
          </cell>
          <cell r="H164">
            <v>695.49432739059966</v>
          </cell>
          <cell r="I164">
            <v>370.93030794165315</v>
          </cell>
          <cell r="J164">
            <v>403.745</v>
          </cell>
          <cell r="K164">
            <v>300.84499999999997</v>
          </cell>
          <cell r="L164">
            <v>102.9</v>
          </cell>
          <cell r="N164">
            <v>1.0884659229935683</v>
          </cell>
          <cell r="O164">
            <v>0.58051515892990302</v>
          </cell>
        </row>
        <row r="165">
          <cell r="C165" t="str">
            <v xml:space="preserve">Зангиота </v>
          </cell>
          <cell r="D165">
            <v>470</v>
          </cell>
          <cell r="E165">
            <v>160.6</v>
          </cell>
          <cell r="F165">
            <v>9</v>
          </cell>
          <cell r="G165">
            <v>56</v>
          </cell>
          <cell r="H165">
            <v>605.17828200972428</v>
          </cell>
          <cell r="I165">
            <v>322.76175040518626</v>
          </cell>
          <cell r="J165">
            <v>174.2</v>
          </cell>
          <cell r="K165">
            <v>106.2</v>
          </cell>
          <cell r="L165">
            <v>68</v>
          </cell>
          <cell r="N165">
            <v>0.53971698871168616</v>
          </cell>
          <cell r="O165">
            <v>0.28784906064623261</v>
          </cell>
        </row>
        <row r="166">
          <cell r="C166" t="str">
            <v xml:space="preserve">Пскент </v>
          </cell>
          <cell r="D166">
            <v>473</v>
          </cell>
          <cell r="E166">
            <v>86.9</v>
          </cell>
          <cell r="F166">
            <v>6</v>
          </cell>
          <cell r="G166">
            <v>72</v>
          </cell>
          <cell r="H166">
            <v>557.88290113452194</v>
          </cell>
          <cell r="I166">
            <v>280.72974068071318</v>
          </cell>
          <cell r="J166">
            <v>740.06370000000004</v>
          </cell>
          <cell r="K166">
            <v>615.85030000000006</v>
          </cell>
          <cell r="L166">
            <v>124.21340000000001</v>
          </cell>
          <cell r="N166">
            <v>2.63621409760681</v>
          </cell>
          <cell r="O166">
            <v>1.326557416430924</v>
          </cell>
        </row>
        <row r="167">
          <cell r="C167" t="str">
            <v xml:space="preserve">Уртачирчик </v>
          </cell>
          <cell r="D167">
            <v>473</v>
          </cell>
          <cell r="E167">
            <v>165.5</v>
          </cell>
          <cell r="F167">
            <v>13</v>
          </cell>
          <cell r="G167">
            <v>102</v>
          </cell>
          <cell r="H167">
            <v>443.64262560777956</v>
          </cell>
          <cell r="I167">
            <v>236.60940032414911</v>
          </cell>
          <cell r="J167">
            <v>205.67609999999999</v>
          </cell>
          <cell r="K167">
            <v>96.866099999999989</v>
          </cell>
          <cell r="L167">
            <v>108.81</v>
          </cell>
          <cell r="N167">
            <v>0.86926427994081701</v>
          </cell>
          <cell r="O167">
            <v>0.46360761596843575</v>
          </cell>
        </row>
        <row r="168">
          <cell r="C168" t="str">
            <v xml:space="preserve">Паркент </v>
          </cell>
          <cell r="D168">
            <v>483</v>
          </cell>
          <cell r="E168">
            <v>119.4</v>
          </cell>
          <cell r="F168">
            <v>9</v>
          </cell>
          <cell r="G168">
            <v>25</v>
          </cell>
          <cell r="H168">
            <v>629.93922204213902</v>
          </cell>
          <cell r="I168">
            <v>315.96353322528341</v>
          </cell>
          <cell r="J168">
            <v>734.30000000000007</v>
          </cell>
          <cell r="K168">
            <v>674.7</v>
          </cell>
          <cell r="L168">
            <v>59.6</v>
          </cell>
          <cell r="N168">
            <v>2.3240023698445</v>
          </cell>
          <cell r="O168">
            <v>1.1656680109861137</v>
          </cell>
        </row>
        <row r="169">
          <cell r="E169">
            <v>2468.0000000000005</v>
          </cell>
          <cell r="F169">
            <v>153</v>
          </cell>
          <cell r="G169">
            <v>968</v>
          </cell>
          <cell r="H169">
            <v>9301.1035251215544</v>
          </cell>
          <cell r="I169">
            <v>4960.2207050243105</v>
          </cell>
          <cell r="J169">
            <v>4840.1508467142858</v>
          </cell>
          <cell r="K169">
            <v>3348.9125000000004</v>
          </cell>
          <cell r="L169">
            <v>1491.2383467142859</v>
          </cell>
          <cell r="M169">
            <v>0</v>
          </cell>
          <cell r="N169">
            <v>0.9757934443948425</v>
          </cell>
          <cell r="O169">
            <v>0.52038457949010208</v>
          </cell>
        </row>
        <row r="170">
          <cell r="C170" t="str">
            <v>Фаргона ш</v>
          </cell>
          <cell r="D170">
            <v>496</v>
          </cell>
          <cell r="E170">
            <v>225.4</v>
          </cell>
          <cell r="F170">
            <v>3</v>
          </cell>
          <cell r="G170">
            <v>11</v>
          </cell>
          <cell r="H170">
            <v>856.3730591545384</v>
          </cell>
          <cell r="I170">
            <v>443.42383549272301</v>
          </cell>
          <cell r="J170">
            <v>588.08000000000004</v>
          </cell>
          <cell r="K170">
            <v>318.08000000000004</v>
          </cell>
          <cell r="L170">
            <v>270</v>
          </cell>
          <cell r="N170">
            <v>1.326225504649605</v>
          </cell>
          <cell r="O170">
            <v>0.68671006603195461</v>
          </cell>
        </row>
        <row r="171">
          <cell r="C171" t="str">
            <v xml:space="preserve">Кукон </v>
          </cell>
          <cell r="D171">
            <v>1052</v>
          </cell>
          <cell r="E171">
            <v>211.5</v>
          </cell>
          <cell r="H171">
            <v>766.09885720240391</v>
          </cell>
          <cell r="I171">
            <v>408.58605717461541</v>
          </cell>
          <cell r="J171">
            <v>325.3</v>
          </cell>
          <cell r="K171">
            <v>91.8</v>
          </cell>
          <cell r="L171">
            <v>233.5</v>
          </cell>
          <cell r="N171">
            <v>0.79616030524746506</v>
          </cell>
          <cell r="O171">
            <v>0.42461882946531471</v>
          </cell>
        </row>
        <row r="172">
          <cell r="C172" t="str">
            <v xml:space="preserve">Кувасой </v>
          </cell>
          <cell r="D172">
            <v>496</v>
          </cell>
          <cell r="E172">
            <v>72.3</v>
          </cell>
          <cell r="F172">
            <v>7</v>
          </cell>
          <cell r="G172">
            <v>41</v>
          </cell>
          <cell r="H172">
            <v>302.23856334016466</v>
          </cell>
          <cell r="I172">
            <v>147.74313800409882</v>
          </cell>
          <cell r="J172">
            <v>130.69999999999999</v>
          </cell>
          <cell r="K172">
            <v>115.7</v>
          </cell>
          <cell r="L172">
            <v>15</v>
          </cell>
          <cell r="N172">
            <v>0.88464345461766214</v>
          </cell>
          <cell r="O172">
            <v>0.43243985332506768</v>
          </cell>
        </row>
        <row r="173">
          <cell r="C173" t="str">
            <v xml:space="preserve">Маргилон </v>
          </cell>
          <cell r="D173">
            <v>496</v>
          </cell>
          <cell r="E173">
            <v>190.9</v>
          </cell>
          <cell r="H173">
            <v>721.23432561047639</v>
          </cell>
          <cell r="I173">
            <v>374.74059536628585</v>
          </cell>
          <cell r="J173">
            <v>401.9</v>
          </cell>
          <cell r="K173">
            <v>163.9</v>
          </cell>
          <cell r="L173">
            <v>238</v>
          </cell>
          <cell r="N173">
            <v>1.0724752134397595</v>
          </cell>
          <cell r="O173">
            <v>0.55723914645884143</v>
          </cell>
        </row>
        <row r="174">
          <cell r="C174" t="str">
            <v xml:space="preserve">Олтиарик </v>
          </cell>
          <cell r="D174">
            <v>496</v>
          </cell>
          <cell r="E174">
            <v>164.5</v>
          </cell>
          <cell r="F174">
            <v>15</v>
          </cell>
          <cell r="G174">
            <v>31</v>
          </cell>
          <cell r="H174">
            <v>565.54555559415064</v>
          </cell>
          <cell r="I174">
            <v>311.72733335649036</v>
          </cell>
          <cell r="J174">
            <v>152.10000000000002</v>
          </cell>
          <cell r="K174">
            <v>135.70000000000002</v>
          </cell>
          <cell r="L174">
            <v>16.399999999999999</v>
          </cell>
          <cell r="N174">
            <v>0.48792641428738287</v>
          </cell>
          <cell r="O174">
            <v>0.26894385164110585</v>
          </cell>
        </row>
        <row r="175">
          <cell r="C175" t="str">
            <v xml:space="preserve">Ахунбобоев </v>
          </cell>
          <cell r="D175">
            <v>496</v>
          </cell>
          <cell r="E175">
            <v>142.6</v>
          </cell>
          <cell r="F175">
            <v>15</v>
          </cell>
          <cell r="G175">
            <v>75</v>
          </cell>
          <cell r="H175">
            <v>476.44009864878956</v>
          </cell>
          <cell r="I175">
            <v>267.46405918927371</v>
          </cell>
          <cell r="J175">
            <v>82.3</v>
          </cell>
          <cell r="K175">
            <v>62.3</v>
          </cell>
          <cell r="L175">
            <v>20</v>
          </cell>
          <cell r="N175">
            <v>0.30770489406862533</v>
          </cell>
          <cell r="O175">
            <v>0.17273944874372948</v>
          </cell>
        </row>
        <row r="176">
          <cell r="C176" t="str">
            <v xml:space="preserve">Богдод </v>
          </cell>
          <cell r="D176">
            <v>1052</v>
          </cell>
          <cell r="E176">
            <v>161.69999999999999</v>
          </cell>
          <cell r="F176">
            <v>10</v>
          </cell>
          <cell r="G176">
            <v>77</v>
          </cell>
          <cell r="H176">
            <v>585.71245961999387</v>
          </cell>
          <cell r="I176">
            <v>312.37997846399668</v>
          </cell>
          <cell r="J176">
            <v>135.69999999999999</v>
          </cell>
          <cell r="K176">
            <v>70.7</v>
          </cell>
          <cell r="L176">
            <v>65</v>
          </cell>
          <cell r="N176">
            <v>0.43440684216463021</v>
          </cell>
          <cell r="O176">
            <v>0.2316836491544694</v>
          </cell>
        </row>
        <row r="177">
          <cell r="C177" t="str">
            <v xml:space="preserve">Бешарик </v>
          </cell>
          <cell r="D177">
            <v>496</v>
          </cell>
          <cell r="E177">
            <v>168.3</v>
          </cell>
          <cell r="F177">
            <v>9</v>
          </cell>
          <cell r="G177">
            <v>101</v>
          </cell>
          <cell r="H177">
            <v>570.01590885407632</v>
          </cell>
          <cell r="I177">
            <v>317.20954531244581</v>
          </cell>
          <cell r="J177">
            <v>96.699999999999989</v>
          </cell>
          <cell r="K177">
            <v>41.3</v>
          </cell>
          <cell r="L177">
            <v>55.4</v>
          </cell>
          <cell r="N177">
            <v>0.30484580753946794</v>
          </cell>
          <cell r="O177">
            <v>0.16964438798629236</v>
          </cell>
        </row>
        <row r="178">
          <cell r="C178" t="str">
            <v xml:space="preserve">Бувайда </v>
          </cell>
          <cell r="D178">
            <v>1052</v>
          </cell>
          <cell r="E178">
            <v>165.1</v>
          </cell>
          <cell r="F178">
            <v>11</v>
          </cell>
          <cell r="G178">
            <v>85</v>
          </cell>
          <cell r="H178">
            <v>598.02799680433509</v>
          </cell>
          <cell r="I178">
            <v>318.94826496231207</v>
          </cell>
          <cell r="J178">
            <v>435.9</v>
          </cell>
          <cell r="K178">
            <v>202.49999999999997</v>
          </cell>
          <cell r="L178">
            <v>233.4</v>
          </cell>
          <cell r="N178">
            <v>1.3666793266660575</v>
          </cell>
          <cell r="O178">
            <v>0.72889564088856407</v>
          </cell>
        </row>
        <row r="179">
          <cell r="C179" t="str">
            <v xml:space="preserve">Дангара </v>
          </cell>
          <cell r="D179">
            <v>496</v>
          </cell>
          <cell r="E179">
            <v>134.19999999999999</v>
          </cell>
          <cell r="F179">
            <v>8</v>
          </cell>
          <cell r="G179">
            <v>123</v>
          </cell>
          <cell r="H179">
            <v>486.10149709958671</v>
          </cell>
          <cell r="I179">
            <v>259.25413178644624</v>
          </cell>
          <cell r="J179">
            <v>303.3</v>
          </cell>
          <cell r="K179">
            <v>203.3</v>
          </cell>
          <cell r="L179">
            <v>100</v>
          </cell>
          <cell r="N179">
            <v>1.1698945660385285</v>
          </cell>
          <cell r="O179">
            <v>0.62394376855388189</v>
          </cell>
        </row>
        <row r="180">
          <cell r="C180" t="str">
            <v xml:space="preserve">Кува </v>
          </cell>
          <cell r="D180">
            <v>496</v>
          </cell>
          <cell r="E180">
            <v>191</v>
          </cell>
          <cell r="F180">
            <v>11</v>
          </cell>
          <cell r="G180">
            <v>90</v>
          </cell>
          <cell r="H180">
            <v>641.53617701205337</v>
          </cell>
          <cell r="I180">
            <v>358.92170620723203</v>
          </cell>
          <cell r="J180">
            <v>118.44399999999999</v>
          </cell>
          <cell r="K180">
            <v>78.043999999999997</v>
          </cell>
          <cell r="L180">
            <v>40.4</v>
          </cell>
          <cell r="N180">
            <v>0.32999954572714951</v>
          </cell>
          <cell r="O180">
            <v>0.18462559750200125</v>
          </cell>
        </row>
        <row r="181">
          <cell r="C181" t="str">
            <v xml:space="preserve">Тошлок </v>
          </cell>
          <cell r="D181">
            <v>496</v>
          </cell>
          <cell r="E181">
            <v>147.6</v>
          </cell>
          <cell r="F181">
            <v>10</v>
          </cell>
          <cell r="G181">
            <v>95</v>
          </cell>
          <cell r="H181">
            <v>534.63920247316696</v>
          </cell>
          <cell r="I181">
            <v>285.14090798568901</v>
          </cell>
          <cell r="J181">
            <v>164.1</v>
          </cell>
          <cell r="K181">
            <v>114.1</v>
          </cell>
          <cell r="L181">
            <v>50</v>
          </cell>
          <cell r="N181">
            <v>0.57550493599549046</v>
          </cell>
          <cell r="O181">
            <v>0.30693596586426153</v>
          </cell>
        </row>
        <row r="182">
          <cell r="C182" t="str">
            <v xml:space="preserve">Узбекистон </v>
          </cell>
          <cell r="D182">
            <v>496</v>
          </cell>
          <cell r="E182">
            <v>180.2</v>
          </cell>
          <cell r="F182">
            <v>10</v>
          </cell>
          <cell r="G182">
            <v>108</v>
          </cell>
          <cell r="H182">
            <v>652.7234707700859</v>
          </cell>
          <cell r="I182">
            <v>348.11918441071248</v>
          </cell>
          <cell r="J182">
            <v>317.05</v>
          </cell>
          <cell r="K182">
            <v>129.05000000000001</v>
          </cell>
          <cell r="L182">
            <v>188</v>
          </cell>
          <cell r="N182">
            <v>0.91075130069804799</v>
          </cell>
          <cell r="O182">
            <v>0.4857340270389589</v>
          </cell>
        </row>
        <row r="183">
          <cell r="C183" t="str">
            <v xml:space="preserve">Учкуприк </v>
          </cell>
          <cell r="D183">
            <v>1052</v>
          </cell>
          <cell r="E183">
            <v>170</v>
          </cell>
          <cell r="F183">
            <v>9</v>
          </cell>
          <cell r="G183">
            <v>130</v>
          </cell>
          <cell r="H183">
            <v>615.77685921706211</v>
          </cell>
          <cell r="I183">
            <v>328.41432491576649</v>
          </cell>
          <cell r="J183">
            <v>439.6</v>
          </cell>
          <cell r="K183">
            <v>223.60000000000002</v>
          </cell>
          <cell r="L183">
            <v>216</v>
          </cell>
          <cell r="N183">
            <v>1.3385530613280985</v>
          </cell>
          <cell r="O183">
            <v>0.71389496604165259</v>
          </cell>
        </row>
        <row r="184">
          <cell r="C184" t="str">
            <v xml:space="preserve">Фарғона  </v>
          </cell>
          <cell r="D184">
            <v>496</v>
          </cell>
          <cell r="E184">
            <v>173.2</v>
          </cell>
          <cell r="F184">
            <v>16</v>
          </cell>
          <cell r="G184">
            <v>49</v>
          </cell>
          <cell r="H184">
            <v>627.36795303761858</v>
          </cell>
          <cell r="I184">
            <v>334.59624162006327</v>
          </cell>
          <cell r="J184">
            <v>196.3</v>
          </cell>
          <cell r="K184">
            <v>136.30000000000001</v>
          </cell>
          <cell r="L184">
            <v>60</v>
          </cell>
          <cell r="N184">
            <v>0.58667724135078669</v>
          </cell>
          <cell r="O184">
            <v>0.31289452872041962</v>
          </cell>
        </row>
        <row r="185">
          <cell r="C185" t="str">
            <v xml:space="preserve">Фуркат </v>
          </cell>
          <cell r="D185">
            <v>496</v>
          </cell>
          <cell r="E185">
            <v>91.9</v>
          </cell>
          <cell r="F185">
            <v>6</v>
          </cell>
          <cell r="G185">
            <v>66</v>
          </cell>
          <cell r="H185">
            <v>332.881725659106</v>
          </cell>
          <cell r="I185">
            <v>177.53692035152318</v>
          </cell>
          <cell r="J185">
            <v>37</v>
          </cell>
          <cell r="K185">
            <v>37</v>
          </cell>
          <cell r="L185">
            <v>0</v>
          </cell>
          <cell r="N185">
            <v>0.20840735508276242</v>
          </cell>
          <cell r="O185">
            <v>0.11115058937747327</v>
          </cell>
        </row>
        <row r="186">
          <cell r="C186" t="str">
            <v xml:space="preserve">Язьван </v>
          </cell>
          <cell r="D186">
            <v>496</v>
          </cell>
          <cell r="E186">
            <v>78.2</v>
          </cell>
          <cell r="F186">
            <v>10</v>
          </cell>
          <cell r="G186">
            <v>36</v>
          </cell>
          <cell r="H186">
            <v>283.25735523984861</v>
          </cell>
          <cell r="I186">
            <v>151.07058946125258</v>
          </cell>
          <cell r="J186">
            <v>70.599999999999994</v>
          </cell>
          <cell r="K186">
            <v>70.599999999999994</v>
          </cell>
          <cell r="L186">
            <v>0</v>
          </cell>
          <cell r="N186">
            <v>0.46733120094237718</v>
          </cell>
          <cell r="O186">
            <v>0.24924330716926779</v>
          </cell>
        </row>
        <row r="187">
          <cell r="C187" t="str">
            <v xml:space="preserve">Сух </v>
          </cell>
          <cell r="D187">
            <v>520</v>
          </cell>
          <cell r="E187">
            <v>55.3</v>
          </cell>
          <cell r="F187">
            <v>4</v>
          </cell>
          <cell r="G187">
            <v>19</v>
          </cell>
          <cell r="H187">
            <v>200.30859008649139</v>
          </cell>
          <cell r="I187">
            <v>106.83124804612875</v>
          </cell>
          <cell r="J187">
            <v>59.7</v>
          </cell>
          <cell r="K187">
            <v>59.7</v>
          </cell>
          <cell r="L187">
            <v>0</v>
          </cell>
          <cell r="N187">
            <v>0.55882526032291691</v>
          </cell>
          <cell r="O187">
            <v>0.29804013883888902</v>
          </cell>
        </row>
        <row r="188">
          <cell r="C188" t="str">
            <v xml:space="preserve">Риштон </v>
          </cell>
          <cell r="D188">
            <v>520</v>
          </cell>
          <cell r="E188">
            <v>155</v>
          </cell>
          <cell r="F188">
            <v>11</v>
          </cell>
          <cell r="G188">
            <v>55</v>
          </cell>
          <cell r="H188">
            <v>611.8696724443364</v>
          </cell>
          <cell r="I188">
            <v>309.52180346660185</v>
          </cell>
          <cell r="J188">
            <v>394.20000000000005</v>
          </cell>
          <cell r="K188">
            <v>394.20000000000005</v>
          </cell>
          <cell r="L188">
            <v>0</v>
          </cell>
          <cell r="N188">
            <v>1.2735774849623323</v>
          </cell>
          <cell r="O188">
            <v>0.64425484339700068</v>
          </cell>
        </row>
        <row r="189">
          <cell r="E189">
            <v>2878.8999999999996</v>
          </cell>
          <cell r="F189">
            <v>165</v>
          </cell>
          <cell r="G189">
            <v>1192</v>
          </cell>
          <cell r="H189">
            <v>10428.149327868285</v>
          </cell>
          <cell r="I189">
            <v>5561.6298655736573</v>
          </cell>
          <cell r="J189">
            <v>4448.9740000000002</v>
          </cell>
          <cell r="K189">
            <v>2647.8739999999998</v>
          </cell>
          <cell r="L189">
            <v>1801.1000000000001</v>
          </cell>
          <cell r="M189">
            <v>0</v>
          </cell>
          <cell r="N189">
            <v>0.79994068421184095</v>
          </cell>
          <cell r="O189">
            <v>0.42663121327870901</v>
          </cell>
        </row>
        <row r="190">
          <cell r="C190" t="str">
            <v>Ургенч ш.</v>
          </cell>
          <cell r="D190">
            <v>549</v>
          </cell>
          <cell r="E190">
            <v>135.5</v>
          </cell>
          <cell r="H190">
            <v>986.11809615516893</v>
          </cell>
          <cell r="I190">
            <v>476.07085769310135</v>
          </cell>
          <cell r="J190">
            <v>864.02330000000006</v>
          </cell>
          <cell r="K190">
            <v>476.82330000000002</v>
          </cell>
          <cell r="L190">
            <v>387.2</v>
          </cell>
          <cell r="N190">
            <v>1.8149048319966519</v>
          </cell>
          <cell r="O190">
            <v>0.87618643585265188</v>
          </cell>
        </row>
        <row r="191">
          <cell r="C191" t="str">
            <v xml:space="preserve">Гурлан </v>
          </cell>
          <cell r="D191">
            <v>549</v>
          </cell>
          <cell r="E191">
            <v>117.1</v>
          </cell>
          <cell r="F191">
            <v>9</v>
          </cell>
          <cell r="G191">
            <v>39</v>
          </cell>
          <cell r="H191">
            <v>682.45408900199459</v>
          </cell>
          <cell r="I191">
            <v>377.47245340119673</v>
          </cell>
          <cell r="J191">
            <v>198.9</v>
          </cell>
          <cell r="K191">
            <v>48.4</v>
          </cell>
          <cell r="L191">
            <v>150.5</v>
          </cell>
          <cell r="N191">
            <v>0.52692586759065851</v>
          </cell>
          <cell r="O191">
            <v>0.29144817681562557</v>
          </cell>
        </row>
        <row r="192">
          <cell r="C192" t="str">
            <v xml:space="preserve">Кушкуприк </v>
          </cell>
          <cell r="D192">
            <v>549</v>
          </cell>
          <cell r="E192">
            <v>131.1</v>
          </cell>
          <cell r="F192">
            <v>13</v>
          </cell>
          <cell r="G192">
            <v>41</v>
          </cell>
          <cell r="H192">
            <v>809.3772611596396</v>
          </cell>
          <cell r="I192">
            <v>431.66787261847441</v>
          </cell>
          <cell r="J192">
            <v>363.8</v>
          </cell>
          <cell r="K192">
            <v>191.8</v>
          </cell>
          <cell r="L192">
            <v>172</v>
          </cell>
          <cell r="N192">
            <v>0.84277756830316908</v>
          </cell>
          <cell r="O192">
            <v>0.44948136976169012</v>
          </cell>
        </row>
        <row r="193">
          <cell r="C193" t="str">
            <v xml:space="preserve">Хонка </v>
          </cell>
          <cell r="D193">
            <v>549</v>
          </cell>
          <cell r="E193">
            <v>142.30000000000001</v>
          </cell>
          <cell r="F193">
            <v>10</v>
          </cell>
          <cell r="G193">
            <v>49</v>
          </cell>
          <cell r="H193">
            <v>878.52314464543656</v>
          </cell>
          <cell r="I193">
            <v>468.54567714423285</v>
          </cell>
          <cell r="J193">
            <v>292.8</v>
          </cell>
          <cell r="K193">
            <v>102.80000000000001</v>
          </cell>
          <cell r="L193">
            <v>190</v>
          </cell>
          <cell r="N193">
            <v>0.62491239228713902</v>
          </cell>
          <cell r="O193">
            <v>0.33328660921980746</v>
          </cell>
        </row>
        <row r="194">
          <cell r="C194" t="str">
            <v xml:space="preserve">Янгибозор </v>
          </cell>
          <cell r="D194">
            <v>549</v>
          </cell>
          <cell r="E194">
            <v>66.599999999999994</v>
          </cell>
          <cell r="F194">
            <v>8</v>
          </cell>
          <cell r="G194">
            <v>47</v>
          </cell>
          <cell r="H194">
            <v>411.17105715661324</v>
          </cell>
          <cell r="I194">
            <v>219.29123048352707</v>
          </cell>
          <cell r="J194">
            <v>168</v>
          </cell>
          <cell r="K194">
            <v>21</v>
          </cell>
          <cell r="L194">
            <v>147</v>
          </cell>
          <cell r="N194">
            <v>0.76610450691333043</v>
          </cell>
          <cell r="O194">
            <v>0.40858907035377623</v>
          </cell>
        </row>
        <row r="195">
          <cell r="C195" t="str">
            <v xml:space="preserve">Богот </v>
          </cell>
          <cell r="D195">
            <v>557</v>
          </cell>
          <cell r="E195">
            <v>123.8</v>
          </cell>
          <cell r="F195">
            <v>11</v>
          </cell>
          <cell r="G195">
            <v>69</v>
          </cell>
          <cell r="H195">
            <v>823.92413508494394</v>
          </cell>
          <cell r="I195">
            <v>419.55448105096633</v>
          </cell>
          <cell r="J195">
            <v>493.49999999999994</v>
          </cell>
          <cell r="K195">
            <v>373.49999999999994</v>
          </cell>
          <cell r="L195">
            <v>120</v>
          </cell>
          <cell r="N195">
            <v>1.1762477158241837</v>
          </cell>
          <cell r="O195">
            <v>0.5989629129496512</v>
          </cell>
        </row>
        <row r="196">
          <cell r="C196" t="str">
            <v xml:space="preserve">Хозарасп </v>
          </cell>
          <cell r="D196">
            <v>557</v>
          </cell>
          <cell r="E196">
            <v>193.4</v>
          </cell>
          <cell r="F196">
            <v>11</v>
          </cell>
          <cell r="G196">
            <v>88</v>
          </cell>
          <cell r="H196">
            <v>1064.0010317078204</v>
          </cell>
          <cell r="I196">
            <v>610.8006190246922</v>
          </cell>
          <cell r="J196">
            <v>65.926000000000002</v>
          </cell>
          <cell r="K196">
            <v>65.926000000000002</v>
          </cell>
          <cell r="L196">
            <v>0</v>
          </cell>
          <cell r="N196">
            <v>0.10793374784928776</v>
          </cell>
          <cell r="O196">
            <v>6.1960466235810557E-2</v>
          </cell>
        </row>
        <row r="197">
          <cell r="C197" t="str">
            <v xml:space="preserve">Шовот </v>
          </cell>
          <cell r="D197">
            <v>568</v>
          </cell>
          <cell r="E197">
            <v>129.69999999999999</v>
          </cell>
          <cell r="F197">
            <v>11</v>
          </cell>
          <cell r="G197">
            <v>71</v>
          </cell>
          <cell r="H197">
            <v>840.27835476992914</v>
          </cell>
          <cell r="I197">
            <v>434.96701286195747</v>
          </cell>
          <cell r="J197">
            <v>581.30100000000004</v>
          </cell>
          <cell r="K197">
            <v>421.80100000000004</v>
          </cell>
          <cell r="L197">
            <v>159.5</v>
          </cell>
          <cell r="N197">
            <v>1.3364254824180968</v>
          </cell>
          <cell r="O197">
            <v>0.69179575637071133</v>
          </cell>
        </row>
        <row r="198">
          <cell r="C198" t="str">
            <v xml:space="preserve">Коровул </v>
          </cell>
          <cell r="D198">
            <v>570</v>
          </cell>
          <cell r="E198">
            <v>146.69999999999999</v>
          </cell>
          <cell r="F198">
            <v>10</v>
          </cell>
          <cell r="G198">
            <v>76</v>
          </cell>
          <cell r="H198">
            <v>885.7396657266662</v>
          </cell>
          <cell r="I198">
            <v>479.04379943599969</v>
          </cell>
          <cell r="J198">
            <v>453.26800000000003</v>
          </cell>
          <cell r="K198">
            <v>453.26800000000003</v>
          </cell>
          <cell r="L198">
            <v>0</v>
          </cell>
          <cell r="N198">
            <v>0.94619323020912349</v>
          </cell>
          <cell r="O198">
            <v>0.51173952972754833</v>
          </cell>
        </row>
        <row r="199">
          <cell r="C199" t="str">
            <v xml:space="preserve">Хива </v>
          </cell>
          <cell r="D199">
            <v>578</v>
          </cell>
          <cell r="E199">
            <v>181.6</v>
          </cell>
          <cell r="F199">
            <v>9</v>
          </cell>
          <cell r="G199">
            <v>91</v>
          </cell>
          <cell r="H199">
            <v>1091.2925923378498</v>
          </cell>
          <cell r="I199">
            <v>591.97555540270992</v>
          </cell>
          <cell r="J199">
            <v>348.5</v>
          </cell>
          <cell r="K199">
            <v>280.5</v>
          </cell>
          <cell r="L199">
            <v>68</v>
          </cell>
          <cell r="N199">
            <v>0.58870674104595744</v>
          </cell>
          <cell r="O199">
            <v>0.3193460694655838</v>
          </cell>
        </row>
        <row r="200">
          <cell r="C200" t="str">
            <v xml:space="preserve">Янгиарик </v>
          </cell>
          <cell r="D200">
            <v>578</v>
          </cell>
          <cell r="E200">
            <v>86.1</v>
          </cell>
          <cell r="F200">
            <v>9</v>
          </cell>
          <cell r="G200">
            <v>41</v>
          </cell>
          <cell r="H200">
            <v>501.96581608088587</v>
          </cell>
          <cell r="I200">
            <v>277.57948964853153</v>
          </cell>
          <cell r="J200">
            <v>159.4</v>
          </cell>
          <cell r="K200">
            <v>109.4</v>
          </cell>
          <cell r="L200">
            <v>50</v>
          </cell>
          <cell r="N200">
            <v>0.57424992099319283</v>
          </cell>
          <cell r="O200">
            <v>0.31755150429270385</v>
          </cell>
        </row>
        <row r="201">
          <cell r="E201">
            <v>1453.8999999999999</v>
          </cell>
          <cell r="F201">
            <v>101</v>
          </cell>
          <cell r="G201">
            <v>612</v>
          </cell>
          <cell r="H201">
            <v>8974.8452438269487</v>
          </cell>
          <cell r="I201">
            <v>4786.9690487653897</v>
          </cell>
          <cell r="J201">
            <v>3989.4182999999998</v>
          </cell>
          <cell r="K201">
            <v>2545.2183</v>
          </cell>
          <cell r="L201">
            <v>1444.2</v>
          </cell>
          <cell r="M201">
            <v>0</v>
          </cell>
          <cell r="N201">
            <v>0.83339128775627103</v>
          </cell>
          <cell r="O201">
            <v>0.44451109647199649</v>
          </cell>
        </row>
        <row r="202">
          <cell r="C202" t="str">
            <v>Нукус ш</v>
          </cell>
          <cell r="D202">
            <v>584</v>
          </cell>
          <cell r="E202">
            <v>260.5</v>
          </cell>
          <cell r="H202">
            <v>1182.20262103187</v>
          </cell>
          <cell r="I202">
            <v>630.52157261912191</v>
          </cell>
          <cell r="J202">
            <v>957.37857803571399</v>
          </cell>
          <cell r="K202">
            <v>722.36239999999998</v>
          </cell>
          <cell r="L202">
            <v>235.01617803571401</v>
          </cell>
          <cell r="N202">
            <v>1.5183914708244821</v>
          </cell>
          <cell r="O202">
            <v>0.80982613386534252</v>
          </cell>
        </row>
        <row r="203">
          <cell r="C203" t="str">
            <v xml:space="preserve">Тахиатош. ш </v>
          </cell>
          <cell r="D203">
            <v>584</v>
          </cell>
          <cell r="E203">
            <v>48.6</v>
          </cell>
          <cell r="H203">
            <v>254.14593803677084</v>
          </cell>
          <cell r="I203">
            <v>135.54450028627778</v>
          </cell>
          <cell r="J203">
            <v>131</v>
          </cell>
          <cell r="K203">
            <v>16</v>
          </cell>
          <cell r="L203">
            <v>115</v>
          </cell>
          <cell r="N203">
            <v>0.96647226352467619</v>
          </cell>
          <cell r="O203">
            <v>0.51545187387982727</v>
          </cell>
        </row>
        <row r="204">
          <cell r="C204" t="str">
            <v xml:space="preserve">Караузяк </v>
          </cell>
          <cell r="D204">
            <v>584</v>
          </cell>
          <cell r="E204">
            <v>44.3</v>
          </cell>
          <cell r="F204">
            <v>7</v>
          </cell>
          <cell r="G204">
            <v>105</v>
          </cell>
          <cell r="H204">
            <v>272.04981232902855</v>
          </cell>
          <cell r="I204">
            <v>131.62988739741715</v>
          </cell>
          <cell r="J204">
            <v>173.5</v>
          </cell>
          <cell r="K204">
            <v>49.5</v>
          </cell>
          <cell r="L204">
            <v>124</v>
          </cell>
          <cell r="N204">
            <v>1.3180897091871586</v>
          </cell>
          <cell r="O204">
            <v>0.63775085347297267</v>
          </cell>
        </row>
        <row r="205">
          <cell r="C205" t="str">
            <v xml:space="preserve">Кегейли </v>
          </cell>
          <cell r="D205">
            <v>584</v>
          </cell>
          <cell r="E205">
            <v>76.900000000000006</v>
          </cell>
          <cell r="F205">
            <v>9</v>
          </cell>
          <cell r="G205">
            <v>151</v>
          </cell>
          <cell r="H205">
            <v>402.13626821044602</v>
          </cell>
          <cell r="I205">
            <v>214.47267637890454</v>
          </cell>
          <cell r="J205">
            <v>95</v>
          </cell>
          <cell r="K205">
            <v>15</v>
          </cell>
          <cell r="L205">
            <v>80</v>
          </cell>
          <cell r="N205">
            <v>0.44294686672425082</v>
          </cell>
          <cell r="O205">
            <v>0.23623832891960042</v>
          </cell>
        </row>
        <row r="206">
          <cell r="C206" t="str">
            <v xml:space="preserve">Канликул </v>
          </cell>
          <cell r="D206">
            <v>584</v>
          </cell>
          <cell r="E206">
            <v>41.6</v>
          </cell>
          <cell r="F206">
            <v>4</v>
          </cell>
          <cell r="G206">
            <v>38</v>
          </cell>
          <cell r="H206">
            <v>257.28379667917807</v>
          </cell>
          <cell r="I206">
            <v>123.97027800750686</v>
          </cell>
          <cell r="J206">
            <v>152.1</v>
          </cell>
          <cell r="K206">
            <v>36.1</v>
          </cell>
          <cell r="L206">
            <v>116</v>
          </cell>
          <cell r="N206">
            <v>1.2269069848402676</v>
          </cell>
          <cell r="O206">
            <v>0.59117597751273165</v>
          </cell>
        </row>
        <row r="207">
          <cell r="C207" t="str">
            <v xml:space="preserve">Кунгирод </v>
          </cell>
          <cell r="D207">
            <v>584</v>
          </cell>
          <cell r="E207">
            <v>112.6</v>
          </cell>
          <cell r="F207">
            <v>9</v>
          </cell>
          <cell r="G207">
            <v>46</v>
          </cell>
          <cell r="H207">
            <v>548.68643043450606</v>
          </cell>
          <cell r="I207">
            <v>306.01185826070366</v>
          </cell>
          <cell r="J207">
            <v>85.1</v>
          </cell>
          <cell r="K207">
            <v>0</v>
          </cell>
          <cell r="L207">
            <v>85.1</v>
          </cell>
          <cell r="N207">
            <v>0.27809379833738312</v>
          </cell>
          <cell r="O207">
            <v>0.15509769383691357</v>
          </cell>
        </row>
        <row r="208">
          <cell r="C208" t="str">
            <v xml:space="preserve">Муйнак </v>
          </cell>
          <cell r="D208">
            <v>584</v>
          </cell>
          <cell r="E208">
            <v>28.5</v>
          </cell>
          <cell r="F208">
            <v>5</v>
          </cell>
          <cell r="G208">
            <v>21</v>
          </cell>
          <cell r="H208">
            <v>299.19683185953301</v>
          </cell>
          <cell r="I208">
            <v>149.51809911571979</v>
          </cell>
          <cell r="J208">
            <v>191</v>
          </cell>
          <cell r="K208">
            <v>35</v>
          </cell>
          <cell r="L208">
            <v>156</v>
          </cell>
          <cell r="N208">
            <v>1.2774373211645449</v>
          </cell>
          <cell r="O208">
            <v>0.63837574352949944</v>
          </cell>
        </row>
        <row r="209">
          <cell r="C209" t="str">
            <v xml:space="preserve">Нукус </v>
          </cell>
          <cell r="D209">
            <v>584</v>
          </cell>
          <cell r="E209">
            <v>44.5</v>
          </cell>
          <cell r="F209">
            <v>6</v>
          </cell>
          <cell r="G209">
            <v>41</v>
          </cell>
          <cell r="H209">
            <v>232.7056428525988</v>
          </cell>
          <cell r="I209">
            <v>124.10967618805267</v>
          </cell>
          <cell r="J209">
            <v>150</v>
          </cell>
          <cell r="K209">
            <v>103</v>
          </cell>
          <cell r="L209">
            <v>47</v>
          </cell>
          <cell r="N209">
            <v>1.2086084228655787</v>
          </cell>
          <cell r="O209">
            <v>0.64459115886164187</v>
          </cell>
        </row>
        <row r="210">
          <cell r="C210" t="str">
            <v xml:space="preserve">Тахтакупирик </v>
          </cell>
          <cell r="D210">
            <v>584</v>
          </cell>
          <cell r="E210">
            <v>40.9</v>
          </cell>
          <cell r="F210">
            <v>8</v>
          </cell>
          <cell r="G210">
            <v>41</v>
          </cell>
          <cell r="H210">
            <v>213.88001781283799</v>
          </cell>
          <cell r="I210">
            <v>114.0693428335136</v>
          </cell>
          <cell r="J210">
            <v>58.1</v>
          </cell>
          <cell r="K210">
            <v>58.1</v>
          </cell>
          <cell r="L210">
            <v>0</v>
          </cell>
          <cell r="N210">
            <v>0.50933930674780925</v>
          </cell>
          <cell r="O210">
            <v>0.27164763026549826</v>
          </cell>
        </row>
        <row r="211">
          <cell r="C211" t="str">
            <v xml:space="preserve">Ходжейли </v>
          </cell>
          <cell r="D211">
            <v>584</v>
          </cell>
          <cell r="E211">
            <v>143.69999999999999</v>
          </cell>
          <cell r="F211">
            <v>9</v>
          </cell>
          <cell r="G211">
            <v>112</v>
          </cell>
          <cell r="H211">
            <v>681.21349958648773</v>
          </cell>
          <cell r="I211">
            <v>386.72809975189261</v>
          </cell>
          <cell r="J211">
            <v>55.6</v>
          </cell>
          <cell r="K211">
            <v>55.6</v>
          </cell>
          <cell r="L211">
            <v>0</v>
          </cell>
          <cell r="N211">
            <v>0.14377026142054447</v>
          </cell>
          <cell r="O211">
            <v>8.1619051932691408E-2</v>
          </cell>
        </row>
        <row r="212">
          <cell r="C212" t="str">
            <v xml:space="preserve">Чимбой </v>
          </cell>
          <cell r="D212">
            <v>584</v>
          </cell>
          <cell r="E212">
            <v>98.1</v>
          </cell>
          <cell r="F212">
            <v>10</v>
          </cell>
          <cell r="G212">
            <v>138</v>
          </cell>
          <cell r="H212">
            <v>472.49856861123482</v>
          </cell>
          <cell r="I212">
            <v>265.49914116674086</v>
          </cell>
          <cell r="J212">
            <v>22.7</v>
          </cell>
          <cell r="K212">
            <v>22.7</v>
          </cell>
          <cell r="L212">
            <v>0</v>
          </cell>
          <cell r="N212">
            <v>8.5499334951685463E-2</v>
          </cell>
          <cell r="O212">
            <v>4.8042473581919438E-2</v>
          </cell>
        </row>
        <row r="213">
          <cell r="C213" t="str">
            <v xml:space="preserve">Шуманай </v>
          </cell>
          <cell r="D213">
            <v>584</v>
          </cell>
          <cell r="E213">
            <v>40.299999999999997</v>
          </cell>
          <cell r="F213">
            <v>6</v>
          </cell>
          <cell r="G213">
            <v>125</v>
          </cell>
          <cell r="H213">
            <v>270.74241363954479</v>
          </cell>
          <cell r="I213">
            <v>144.39595394109057</v>
          </cell>
          <cell r="J213">
            <v>21.5</v>
          </cell>
          <cell r="K213">
            <v>21.5</v>
          </cell>
          <cell r="L213">
            <v>0</v>
          </cell>
          <cell r="N213">
            <v>0.14889613879881555</v>
          </cell>
          <cell r="O213">
            <v>7.941127402603497E-2</v>
          </cell>
        </row>
        <row r="214">
          <cell r="C214" t="str">
            <v xml:space="preserve">Турткул </v>
          </cell>
          <cell r="D214">
            <v>599</v>
          </cell>
          <cell r="E214">
            <v>164.9</v>
          </cell>
          <cell r="F214">
            <v>15</v>
          </cell>
          <cell r="G214">
            <v>88</v>
          </cell>
          <cell r="H214">
            <v>902.59851135568431</v>
          </cell>
          <cell r="I214">
            <v>467.95910681341059</v>
          </cell>
          <cell r="J214">
            <v>662.59999999999991</v>
          </cell>
          <cell r="K214">
            <v>620.59999999999991</v>
          </cell>
          <cell r="L214">
            <v>42</v>
          </cell>
          <cell r="N214">
            <v>1.4159356882955128</v>
          </cell>
          <cell r="O214">
            <v>0.73410269534434358</v>
          </cell>
        </row>
        <row r="215">
          <cell r="C215" t="str">
            <v xml:space="preserve">Беруний </v>
          </cell>
          <cell r="D215">
            <v>1055</v>
          </cell>
          <cell r="E215">
            <v>151.6</v>
          </cell>
          <cell r="F215">
            <v>13</v>
          </cell>
          <cell r="G215">
            <v>68</v>
          </cell>
          <cell r="H215">
            <v>712.63998982123553</v>
          </cell>
          <cell r="I215">
            <v>406.78399389274131</v>
          </cell>
          <cell r="J215">
            <v>276.8</v>
          </cell>
          <cell r="K215">
            <v>143.80000000000001</v>
          </cell>
          <cell r="L215">
            <v>133</v>
          </cell>
          <cell r="N215">
            <v>0.68045941864906612</v>
          </cell>
          <cell r="O215">
            <v>0.38841491349571161</v>
          </cell>
        </row>
        <row r="216">
          <cell r="C216" t="str">
            <v xml:space="preserve">Элликкала </v>
          </cell>
          <cell r="D216">
            <v>1055</v>
          </cell>
          <cell r="E216">
            <v>121.6</v>
          </cell>
          <cell r="F216">
            <v>13</v>
          </cell>
          <cell r="G216">
            <v>84</v>
          </cell>
          <cell r="H216">
            <v>675.90648260067439</v>
          </cell>
          <cell r="I216">
            <v>347.1438895604046</v>
          </cell>
          <cell r="J216">
            <v>414.15</v>
          </cell>
          <cell r="K216">
            <v>308.05</v>
          </cell>
          <cell r="L216">
            <v>106.1</v>
          </cell>
          <cell r="N216">
            <v>1.1930211432626585</v>
          </cell>
          <cell r="O216">
            <v>0.61273269403554431</v>
          </cell>
        </row>
        <row r="217">
          <cell r="C217" t="str">
            <v xml:space="preserve">Амударя </v>
          </cell>
          <cell r="D217">
            <v>620</v>
          </cell>
          <cell r="E217">
            <v>153.30000000000001</v>
          </cell>
          <cell r="F217">
            <v>15</v>
          </cell>
          <cell r="G217">
            <v>125</v>
          </cell>
          <cell r="H217">
            <v>842.04822189706738</v>
          </cell>
          <cell r="I217">
            <v>435.62893313824043</v>
          </cell>
          <cell r="J217">
            <v>259.2</v>
          </cell>
          <cell r="K217">
            <v>172</v>
          </cell>
          <cell r="L217">
            <v>87.2</v>
          </cell>
          <cell r="N217">
            <v>0.59500180149362736</v>
          </cell>
          <cell r="O217">
            <v>0.30782085070620196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sheetName val="состояние"/>
      <sheetName val="Лист1"/>
      <sheetName val="Лист2"/>
      <sheetName val="сентябр порт (2)"/>
      <sheetName val="сентябр порт"/>
    </sheetNames>
    <sheetDataSet>
      <sheetData sheetId="0" refreshError="1"/>
      <sheetData sheetId="1" refreshError="1"/>
      <sheetData sheetId="2" refreshError="1"/>
      <sheetData sheetId="3" refreshError="1">
        <row r="1">
          <cell r="A1" t="str">
            <v>мфо</v>
          </cell>
          <cell r="B1" t="str">
            <v>вилоят</v>
          </cell>
          <cell r="C1" t="str">
            <v>туман</v>
          </cell>
        </row>
        <row r="2">
          <cell r="A2">
            <v>32</v>
          </cell>
          <cell r="B2" t="str">
            <v>Андижон</v>
          </cell>
          <cell r="C2" t="str">
            <v>Пахтаобод</v>
          </cell>
        </row>
        <row r="3">
          <cell r="A3">
            <v>34</v>
          </cell>
          <cell r="B3" t="str">
            <v>Андижон</v>
          </cell>
          <cell r="C3" t="str">
            <v>Асака</v>
          </cell>
        </row>
        <row r="4">
          <cell r="A4">
            <v>38</v>
          </cell>
          <cell r="B4" t="str">
            <v>Андижон</v>
          </cell>
          <cell r="C4" t="str">
            <v>Шахрихон</v>
          </cell>
        </row>
        <row r="5">
          <cell r="A5">
            <v>41</v>
          </cell>
          <cell r="B5" t="str">
            <v>Андижон</v>
          </cell>
          <cell r="C5" t="str">
            <v>Охунбобоев</v>
          </cell>
        </row>
        <row r="6">
          <cell r="A6">
            <v>50</v>
          </cell>
          <cell r="B6" t="str">
            <v>Андижон</v>
          </cell>
          <cell r="C6" t="str">
            <v>Олтинкул</v>
          </cell>
        </row>
        <row r="7">
          <cell r="A7">
            <v>63</v>
          </cell>
          <cell r="B7" t="str">
            <v>Андижон</v>
          </cell>
          <cell r="C7" t="str">
            <v>Куйган-ёр</v>
          </cell>
        </row>
        <row r="8">
          <cell r="A8">
            <v>67</v>
          </cell>
          <cell r="B8" t="str">
            <v>Андижон</v>
          </cell>
          <cell r="C8" t="str">
            <v>Баликчи</v>
          </cell>
        </row>
        <row r="9">
          <cell r="A9">
            <v>78</v>
          </cell>
          <cell r="B9" t="str">
            <v>Андижон</v>
          </cell>
          <cell r="C9" t="str">
            <v>Андижон Амалиёт</v>
          </cell>
        </row>
        <row r="10">
          <cell r="A10">
            <v>100</v>
          </cell>
          <cell r="B10" t="str">
            <v>Бухоро</v>
          </cell>
          <cell r="C10" t="str">
            <v>Янгибозор</v>
          </cell>
        </row>
        <row r="11">
          <cell r="A11">
            <v>101</v>
          </cell>
          <cell r="B11" t="str">
            <v>Бухоро</v>
          </cell>
          <cell r="C11" t="str">
            <v>Шофиркон</v>
          </cell>
        </row>
        <row r="12">
          <cell r="A12">
            <v>104</v>
          </cell>
          <cell r="B12" t="str">
            <v>Бухоро</v>
          </cell>
          <cell r="C12" t="str">
            <v>Гиждувон</v>
          </cell>
        </row>
        <row r="13">
          <cell r="A13">
            <v>106</v>
          </cell>
          <cell r="B13" t="str">
            <v>Бухоро</v>
          </cell>
          <cell r="C13" t="str">
            <v>Когон</v>
          </cell>
        </row>
        <row r="14">
          <cell r="A14">
            <v>108</v>
          </cell>
          <cell r="B14" t="str">
            <v>Бухоро</v>
          </cell>
          <cell r="C14" t="str">
            <v>Жондор</v>
          </cell>
        </row>
        <row r="15">
          <cell r="A15">
            <v>109</v>
          </cell>
          <cell r="B15" t="str">
            <v>Бухоро</v>
          </cell>
          <cell r="C15" t="str">
            <v>Бухоро Амалиёт</v>
          </cell>
        </row>
        <row r="16">
          <cell r="A16">
            <v>110</v>
          </cell>
          <cell r="B16" t="str">
            <v>Бухоро</v>
          </cell>
          <cell r="C16" t="str">
            <v>Ромитан</v>
          </cell>
        </row>
        <row r="17">
          <cell r="A17">
            <v>135</v>
          </cell>
          <cell r="B17" t="str">
            <v>Жиззах</v>
          </cell>
          <cell r="C17" t="str">
            <v>Жиззах Амалиёт</v>
          </cell>
        </row>
        <row r="18">
          <cell r="A18">
            <v>142</v>
          </cell>
          <cell r="B18" t="str">
            <v>Жиззах</v>
          </cell>
          <cell r="C18" t="str">
            <v>Галлаорол</v>
          </cell>
        </row>
        <row r="19">
          <cell r="A19">
            <v>144</v>
          </cell>
          <cell r="B19" t="str">
            <v>Жиззах</v>
          </cell>
          <cell r="C19" t="str">
            <v>Мирзачул</v>
          </cell>
        </row>
        <row r="20">
          <cell r="A20">
            <v>145</v>
          </cell>
          <cell r="B20" t="str">
            <v>Жиззах</v>
          </cell>
          <cell r="C20" t="str">
            <v>Зомин</v>
          </cell>
        </row>
        <row r="21">
          <cell r="A21">
            <v>148</v>
          </cell>
          <cell r="B21" t="str">
            <v>Жиззах</v>
          </cell>
          <cell r="C21" t="str">
            <v>Арнасой</v>
          </cell>
        </row>
        <row r="22">
          <cell r="A22">
            <v>149</v>
          </cell>
          <cell r="B22" t="str">
            <v>Жиззах</v>
          </cell>
          <cell r="C22" t="str">
            <v>Зарбдор</v>
          </cell>
        </row>
        <row r="23">
          <cell r="A23">
            <v>152</v>
          </cell>
          <cell r="B23" t="str">
            <v>Кашкадарё</v>
          </cell>
          <cell r="C23" t="str">
            <v>Карши</v>
          </cell>
        </row>
        <row r="24">
          <cell r="A24">
            <v>161</v>
          </cell>
          <cell r="B24" t="str">
            <v>Кашкадарё</v>
          </cell>
          <cell r="C24" t="str">
            <v>Камаши</v>
          </cell>
        </row>
        <row r="25">
          <cell r="A25">
            <v>163</v>
          </cell>
          <cell r="B25" t="str">
            <v>Кашкадарё</v>
          </cell>
          <cell r="C25" t="str">
            <v>Косон</v>
          </cell>
        </row>
        <row r="26">
          <cell r="A26">
            <v>167</v>
          </cell>
          <cell r="B26" t="str">
            <v>Кашкадарё</v>
          </cell>
          <cell r="C26" t="str">
            <v>Шахрисабз</v>
          </cell>
        </row>
        <row r="27">
          <cell r="A27">
            <v>170</v>
          </cell>
          <cell r="B27" t="str">
            <v>Кашкадарё</v>
          </cell>
          <cell r="C27" t="str">
            <v>Яккабог</v>
          </cell>
        </row>
        <row r="28">
          <cell r="A28">
            <v>173</v>
          </cell>
          <cell r="B28" t="str">
            <v>Кашкадарё</v>
          </cell>
          <cell r="C28" t="str">
            <v>Бешкент</v>
          </cell>
        </row>
        <row r="29">
          <cell r="A29">
            <v>175</v>
          </cell>
          <cell r="B29" t="str">
            <v>Кашкадарё</v>
          </cell>
          <cell r="C29" t="str">
            <v>Чирокчи</v>
          </cell>
        </row>
        <row r="30">
          <cell r="A30">
            <v>177</v>
          </cell>
          <cell r="B30" t="str">
            <v>Кашкадарё</v>
          </cell>
          <cell r="C30" t="str">
            <v>Китоб</v>
          </cell>
        </row>
        <row r="31">
          <cell r="A31">
            <v>182</v>
          </cell>
          <cell r="B31" t="str">
            <v>Кашкадарё</v>
          </cell>
          <cell r="C31" t="str">
            <v>Янги-Нишон</v>
          </cell>
        </row>
        <row r="32">
          <cell r="A32">
            <v>188</v>
          </cell>
          <cell r="B32" t="str">
            <v>Кашкадарё</v>
          </cell>
          <cell r="C32" t="str">
            <v>Муборак</v>
          </cell>
        </row>
        <row r="33">
          <cell r="A33">
            <v>198</v>
          </cell>
          <cell r="B33" t="str">
            <v>Навоий</v>
          </cell>
          <cell r="C33" t="str">
            <v>Навоий Амалиёт</v>
          </cell>
        </row>
        <row r="34">
          <cell r="A34">
            <v>211</v>
          </cell>
          <cell r="B34" t="str">
            <v>Навоий</v>
          </cell>
          <cell r="C34" t="str">
            <v>Кармана</v>
          </cell>
        </row>
        <row r="35">
          <cell r="A35">
            <v>213</v>
          </cell>
          <cell r="B35" t="str">
            <v>Навоий</v>
          </cell>
          <cell r="C35" t="str">
            <v>Кизилтепа</v>
          </cell>
        </row>
        <row r="36">
          <cell r="A36">
            <v>233</v>
          </cell>
          <cell r="B36" t="str">
            <v>Наманган</v>
          </cell>
          <cell r="C36" t="str">
            <v>Жумашуй</v>
          </cell>
        </row>
        <row r="37">
          <cell r="A37">
            <v>235</v>
          </cell>
          <cell r="B37" t="str">
            <v>Наманган</v>
          </cell>
          <cell r="C37" t="str">
            <v>Косонсой</v>
          </cell>
        </row>
        <row r="38">
          <cell r="A38">
            <v>239</v>
          </cell>
          <cell r="B38" t="str">
            <v>Наманган</v>
          </cell>
          <cell r="C38" t="str">
            <v>Поп</v>
          </cell>
        </row>
        <row r="39">
          <cell r="A39">
            <v>250</v>
          </cell>
          <cell r="B39" t="str">
            <v>Наманган</v>
          </cell>
          <cell r="C39" t="str">
            <v>Чуст</v>
          </cell>
        </row>
        <row r="40">
          <cell r="A40">
            <v>252</v>
          </cell>
          <cell r="B40" t="str">
            <v>Наманган</v>
          </cell>
          <cell r="C40" t="str">
            <v>Янгикургон</v>
          </cell>
        </row>
        <row r="41">
          <cell r="A41">
            <v>254</v>
          </cell>
          <cell r="B41" t="str">
            <v>Наманган</v>
          </cell>
          <cell r="C41" t="str">
            <v>Тошбулок</v>
          </cell>
        </row>
        <row r="42">
          <cell r="A42">
            <v>260</v>
          </cell>
          <cell r="B42" t="str">
            <v>Наманган</v>
          </cell>
          <cell r="C42" t="str">
            <v>Наманган Амалиёт</v>
          </cell>
        </row>
        <row r="43">
          <cell r="A43">
            <v>266</v>
          </cell>
          <cell r="B43" t="str">
            <v>Самарканд</v>
          </cell>
          <cell r="C43" t="str">
            <v>Лоиш</v>
          </cell>
        </row>
        <row r="44">
          <cell r="A44">
            <v>268</v>
          </cell>
          <cell r="B44" t="str">
            <v>Самарканд</v>
          </cell>
          <cell r="C44" t="str">
            <v>Октош</v>
          </cell>
        </row>
        <row r="45">
          <cell r="A45">
            <v>281</v>
          </cell>
          <cell r="B45" t="str">
            <v>Самарканд</v>
          </cell>
          <cell r="C45" t="str">
            <v>Самарканд Амалиёт</v>
          </cell>
        </row>
        <row r="46">
          <cell r="A46">
            <v>289</v>
          </cell>
          <cell r="B46" t="str">
            <v>Самарканд</v>
          </cell>
          <cell r="C46" t="str">
            <v>Булунгур</v>
          </cell>
        </row>
        <row r="47">
          <cell r="A47">
            <v>298</v>
          </cell>
          <cell r="B47" t="str">
            <v>Самарканд</v>
          </cell>
          <cell r="C47" t="str">
            <v>Зиёвуддин</v>
          </cell>
        </row>
        <row r="48">
          <cell r="A48">
            <v>301</v>
          </cell>
          <cell r="B48" t="str">
            <v>Самарканд</v>
          </cell>
          <cell r="C48" t="str">
            <v>Ургут</v>
          </cell>
        </row>
        <row r="49">
          <cell r="A49">
            <v>315</v>
          </cell>
          <cell r="B49" t="str">
            <v>Самарканд</v>
          </cell>
          <cell r="C49" t="str">
            <v>Каттакургон</v>
          </cell>
        </row>
        <row r="50">
          <cell r="A50">
            <v>326</v>
          </cell>
          <cell r="B50" t="str">
            <v>Сурхондарё</v>
          </cell>
          <cell r="C50" t="str">
            <v>Термез</v>
          </cell>
        </row>
        <row r="51">
          <cell r="A51">
            <v>333</v>
          </cell>
          <cell r="B51" t="str">
            <v>Сурхондарё</v>
          </cell>
          <cell r="C51" t="str">
            <v>Жаркургон</v>
          </cell>
        </row>
        <row r="52">
          <cell r="A52">
            <v>335</v>
          </cell>
          <cell r="B52" t="str">
            <v>Сурхондарё</v>
          </cell>
          <cell r="C52" t="str">
            <v>Музрабод</v>
          </cell>
        </row>
        <row r="53">
          <cell r="A53">
            <v>338</v>
          </cell>
          <cell r="B53" t="str">
            <v>Сурхондарё</v>
          </cell>
          <cell r="C53" t="str">
            <v>Шеробод</v>
          </cell>
        </row>
        <row r="54">
          <cell r="A54">
            <v>342</v>
          </cell>
          <cell r="B54" t="str">
            <v>Сурхондарё</v>
          </cell>
          <cell r="C54" t="str">
            <v>Узун</v>
          </cell>
        </row>
        <row r="55">
          <cell r="A55">
            <v>344</v>
          </cell>
          <cell r="B55" t="str">
            <v>Сурхондарё</v>
          </cell>
          <cell r="C55" t="str">
            <v>Ангор</v>
          </cell>
        </row>
        <row r="56">
          <cell r="A56">
            <v>346</v>
          </cell>
          <cell r="B56" t="str">
            <v>Сурхондарё</v>
          </cell>
          <cell r="C56" t="str">
            <v>Кизирик</v>
          </cell>
        </row>
        <row r="57">
          <cell r="A57">
            <v>348</v>
          </cell>
          <cell r="B57" t="str">
            <v>Сурхондарё</v>
          </cell>
          <cell r="C57" t="str">
            <v>Кумкургон</v>
          </cell>
        </row>
        <row r="58">
          <cell r="A58">
            <v>350</v>
          </cell>
          <cell r="B58" t="str">
            <v>Сурхондарё</v>
          </cell>
          <cell r="C58" t="str">
            <v>Учкизил</v>
          </cell>
        </row>
        <row r="59">
          <cell r="A59">
            <v>361</v>
          </cell>
          <cell r="B59" t="str">
            <v>Сурхондарё</v>
          </cell>
          <cell r="C59" t="str">
            <v>Денау</v>
          </cell>
        </row>
        <row r="60">
          <cell r="A60">
            <v>366</v>
          </cell>
          <cell r="B60" t="str">
            <v>Сирдарё</v>
          </cell>
          <cell r="C60" t="str">
            <v>Гулистон</v>
          </cell>
        </row>
        <row r="61">
          <cell r="A61">
            <v>376</v>
          </cell>
          <cell r="B61" t="str">
            <v>Сирдарё</v>
          </cell>
          <cell r="C61" t="str">
            <v>Сирдарё</v>
          </cell>
        </row>
        <row r="62">
          <cell r="A62">
            <v>380</v>
          </cell>
          <cell r="B62" t="str">
            <v>Сирдарё</v>
          </cell>
          <cell r="C62" t="str">
            <v>Янгиер</v>
          </cell>
        </row>
        <row r="63">
          <cell r="A63">
            <v>384</v>
          </cell>
          <cell r="B63" t="str">
            <v>Сирдарё</v>
          </cell>
          <cell r="C63" t="str">
            <v>Боёвут</v>
          </cell>
        </row>
        <row r="64">
          <cell r="A64">
            <v>433</v>
          </cell>
          <cell r="B64" t="str">
            <v>Тошкент шахар</v>
          </cell>
          <cell r="C64" t="str">
            <v>Тошкент шахар</v>
          </cell>
        </row>
        <row r="65">
          <cell r="A65">
            <v>455</v>
          </cell>
          <cell r="B65" t="str">
            <v>Тошкент</v>
          </cell>
          <cell r="C65" t="str">
            <v>Тошкент Амалиёт</v>
          </cell>
        </row>
        <row r="66">
          <cell r="A66">
            <v>458</v>
          </cell>
          <cell r="B66" t="str">
            <v>Тошкент</v>
          </cell>
          <cell r="C66" t="str">
            <v>Оккургон</v>
          </cell>
        </row>
        <row r="67">
          <cell r="A67">
            <v>462</v>
          </cell>
          <cell r="B67" t="str">
            <v>Тошкент</v>
          </cell>
          <cell r="C67" t="str">
            <v>Ангрен</v>
          </cell>
        </row>
        <row r="68">
          <cell r="A68">
            <v>467</v>
          </cell>
          <cell r="B68" t="str">
            <v>Тошкент</v>
          </cell>
          <cell r="C68" t="str">
            <v>Газалкент</v>
          </cell>
        </row>
        <row r="69">
          <cell r="A69">
            <v>470</v>
          </cell>
          <cell r="B69" t="str">
            <v>Тошкент</v>
          </cell>
          <cell r="C69" t="str">
            <v>Келес</v>
          </cell>
        </row>
        <row r="70">
          <cell r="A70">
            <v>473</v>
          </cell>
          <cell r="B70" t="str">
            <v>Тошкент</v>
          </cell>
          <cell r="C70" t="str">
            <v>Пскент</v>
          </cell>
        </row>
        <row r="71">
          <cell r="A71">
            <v>483</v>
          </cell>
          <cell r="B71" t="str">
            <v>Тошкент</v>
          </cell>
          <cell r="C71" t="str">
            <v>Паркент</v>
          </cell>
        </row>
        <row r="72">
          <cell r="A72">
            <v>496</v>
          </cell>
          <cell r="B72" t="str">
            <v>Фаргона</v>
          </cell>
          <cell r="C72" t="str">
            <v>Фаргона Амалиёт</v>
          </cell>
        </row>
        <row r="73">
          <cell r="A73">
            <v>512</v>
          </cell>
          <cell r="B73" t="str">
            <v>Фаргона</v>
          </cell>
          <cell r="C73" t="str">
            <v>Учкуприк</v>
          </cell>
        </row>
        <row r="74">
          <cell r="A74">
            <v>518</v>
          </cell>
          <cell r="B74" t="str">
            <v>Фаргона</v>
          </cell>
          <cell r="C74" t="str">
            <v>Кувасой</v>
          </cell>
        </row>
        <row r="75">
          <cell r="A75">
            <v>520</v>
          </cell>
          <cell r="B75" t="str">
            <v>Фаргона</v>
          </cell>
          <cell r="C75" t="str">
            <v>Риштон</v>
          </cell>
        </row>
        <row r="76">
          <cell r="A76">
            <v>532</v>
          </cell>
          <cell r="B76" t="str">
            <v>Фаргона</v>
          </cell>
          <cell r="C76" t="str">
            <v>Кукон</v>
          </cell>
        </row>
        <row r="77">
          <cell r="A77">
            <v>549</v>
          </cell>
          <cell r="B77" t="str">
            <v>Хоразм</v>
          </cell>
          <cell r="C77" t="str">
            <v>Ургенч</v>
          </cell>
        </row>
        <row r="78">
          <cell r="A78">
            <v>555</v>
          </cell>
          <cell r="B78" t="str">
            <v>Хоразм</v>
          </cell>
          <cell r="C78" t="str">
            <v>Гурлен</v>
          </cell>
        </row>
        <row r="79">
          <cell r="A79">
            <v>557</v>
          </cell>
          <cell r="B79" t="str">
            <v>Хоразм</v>
          </cell>
          <cell r="C79" t="str">
            <v>Богот</v>
          </cell>
        </row>
        <row r="80">
          <cell r="A80">
            <v>568</v>
          </cell>
          <cell r="B80" t="str">
            <v>Хоразм</v>
          </cell>
          <cell r="C80" t="str">
            <v>Шовот</v>
          </cell>
        </row>
        <row r="81">
          <cell r="A81">
            <v>570</v>
          </cell>
          <cell r="B81" t="str">
            <v>Хоразм</v>
          </cell>
          <cell r="C81" t="str">
            <v>Коровул</v>
          </cell>
        </row>
        <row r="82">
          <cell r="A82">
            <v>578</v>
          </cell>
          <cell r="B82" t="str">
            <v>Хоразм</v>
          </cell>
          <cell r="C82" t="str">
            <v>Хива</v>
          </cell>
        </row>
        <row r="83">
          <cell r="A83">
            <v>584</v>
          </cell>
          <cell r="B83" t="str">
            <v xml:space="preserve"> Коракалпогистон</v>
          </cell>
          <cell r="C83" t="str">
            <v>Нукус</v>
          </cell>
        </row>
        <row r="84">
          <cell r="A84">
            <v>599</v>
          </cell>
          <cell r="B84" t="str">
            <v xml:space="preserve"> Коракалпогистон</v>
          </cell>
          <cell r="C84" t="str">
            <v>Турткул</v>
          </cell>
        </row>
        <row r="85">
          <cell r="A85">
            <v>603</v>
          </cell>
          <cell r="B85" t="str">
            <v xml:space="preserve"> Коракалпогистон</v>
          </cell>
          <cell r="C85" t="str">
            <v>Ходжейли</v>
          </cell>
        </row>
        <row r="86">
          <cell r="A86">
            <v>620</v>
          </cell>
          <cell r="B86" t="str">
            <v xml:space="preserve"> Коракалпогистон</v>
          </cell>
          <cell r="C86" t="str">
            <v>Мангит</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143"/>
  <sheetViews>
    <sheetView view="pageBreakPreview" zoomScale="40" zoomScaleNormal="40" zoomScaleSheetLayoutView="40" workbookViewId="0">
      <pane xSplit="2" ySplit="8" topLeftCell="C9" activePane="bottomRight" state="frozen"/>
      <selection pane="topRight" activeCell="C1" sqref="C1"/>
      <selection pane="bottomLeft" activeCell="A9" sqref="A9"/>
      <selection pane="bottomRight" activeCell="AH6" sqref="AH6"/>
    </sheetView>
  </sheetViews>
  <sheetFormatPr defaultColWidth="9.140625" defaultRowHeight="15" outlineLevelRow="2" outlineLevelCol="1" x14ac:dyDescent="0.25"/>
  <cols>
    <col min="1" max="1" width="9" style="2" customWidth="1"/>
    <col min="2" max="2" width="70.140625" style="2" customWidth="1"/>
    <col min="3" max="3" width="21.140625" style="2" customWidth="1"/>
    <col min="4" max="4" width="20.140625" style="2" hidden="1" customWidth="1" outlineLevel="1"/>
    <col min="5" max="5" width="20.7109375" style="2" hidden="1" customWidth="1" outlineLevel="1"/>
    <col min="6" max="6" width="16" style="2" hidden="1" customWidth="1" outlineLevel="1"/>
    <col min="7" max="7" width="11.7109375" style="2" hidden="1" customWidth="1" outlineLevel="1"/>
    <col min="8" max="8" width="14.5703125" style="2" hidden="1" customWidth="1" outlineLevel="1"/>
    <col min="9" max="9" width="13.28515625" style="2" hidden="1" customWidth="1" outlineLevel="1"/>
    <col min="10" max="10" width="12.28515625" style="2" hidden="1" customWidth="1" outlineLevel="1"/>
    <col min="11" max="11" width="11.42578125" style="2" hidden="1" customWidth="1" outlineLevel="1"/>
    <col min="12" max="12" width="13" style="2" hidden="1" customWidth="1" outlineLevel="1"/>
    <col min="13" max="13" width="13.28515625" style="2" hidden="1" customWidth="1" outlineLevel="1"/>
    <col min="14" max="14" width="11.42578125" style="2" hidden="1" customWidth="1" outlineLevel="1"/>
    <col min="15" max="15" width="13" style="2" hidden="1" customWidth="1" outlineLevel="1"/>
    <col min="16" max="16" width="13.28515625" style="2" hidden="1" customWidth="1" outlineLevel="1"/>
    <col min="17" max="17" width="14.85546875" style="2" hidden="1" customWidth="1" outlineLevel="1"/>
    <col min="18" max="18" width="13" style="2" hidden="1" customWidth="1" outlineLevel="1"/>
    <col min="19" max="19" width="14.42578125" style="2" hidden="1" customWidth="1" outlineLevel="1"/>
    <col min="20" max="23" width="13" style="2" hidden="1" customWidth="1" outlineLevel="1"/>
    <col min="24" max="24" width="19" style="2" customWidth="1" collapsed="1"/>
    <col min="25" max="25" width="13" style="2" hidden="1" customWidth="1"/>
    <col min="26" max="27" width="19" style="2" customWidth="1"/>
    <col min="28" max="28" width="13" style="2" hidden="1" customWidth="1" outlineLevel="1"/>
    <col min="29" max="29" width="13.7109375" style="2" hidden="1" customWidth="1" outlineLevel="1"/>
    <col min="30" max="30" width="14.28515625" style="2" hidden="1" customWidth="1" outlineLevel="1"/>
    <col min="31" max="31" width="11.85546875" style="2" hidden="1" customWidth="1" collapsed="1"/>
    <col min="32" max="33" width="19" style="2" customWidth="1"/>
    <col min="34" max="34" width="19" style="2" customWidth="1" collapsed="1"/>
    <col min="35" max="35" width="13" style="2" hidden="1" customWidth="1"/>
    <col min="36" max="37" width="16.140625" style="2" hidden="1" customWidth="1"/>
    <col min="38" max="38" width="13" style="2" hidden="1" customWidth="1"/>
    <col min="39" max="41" width="19" style="2" customWidth="1"/>
    <col min="42" max="42" width="14" style="2" hidden="1" customWidth="1"/>
    <col min="43" max="45" width="19" style="2" customWidth="1"/>
    <col min="46" max="46" width="13" style="2" hidden="1" customWidth="1"/>
    <col min="47" max="48" width="19" style="2" customWidth="1"/>
    <col min="49" max="50" width="67.5703125" style="2" hidden="1" customWidth="1"/>
    <col min="51" max="51" width="90.28515625" style="2" hidden="1" customWidth="1"/>
    <col min="52" max="53" width="18.42578125" style="97" hidden="1" customWidth="1"/>
    <col min="54" max="54" width="10.42578125" style="2" hidden="1" customWidth="1"/>
    <col min="55" max="84" width="0" style="2" hidden="1" customWidth="1"/>
    <col min="85" max="87" width="19.7109375" style="2" hidden="1" customWidth="1"/>
    <col min="88" max="88" width="15.85546875" style="2" hidden="1" customWidth="1"/>
    <col min="89" max="89" width="9.7109375" style="2" hidden="1" customWidth="1"/>
    <col min="90" max="91" width="0" style="2" hidden="1" customWidth="1"/>
    <col min="92" max="16384" width="9.140625" style="2"/>
  </cols>
  <sheetData>
    <row r="1" spans="1:88" ht="69" customHeight="1" thickBot="1" x14ac:dyDescent="0.3">
      <c r="A1" s="489" t="s">
        <v>242</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114"/>
      <c r="AX1" s="114"/>
      <c r="AY1" s="120"/>
      <c r="AZ1" s="95"/>
      <c r="BA1" s="95"/>
    </row>
    <row r="2" spans="1:88" ht="17.25" hidden="1" customHeight="1" outlineLevel="1" thickBot="1" x14ac:dyDescent="0.3">
      <c r="A2" s="3"/>
      <c r="B2" s="3"/>
      <c r="C2" s="3"/>
      <c r="D2" s="4"/>
      <c r="E2" s="4"/>
      <c r="F2" s="4"/>
      <c r="G2" s="4"/>
      <c r="H2" s="4"/>
      <c r="I2" s="4"/>
      <c r="J2" s="4"/>
      <c r="K2" s="4"/>
      <c r="L2" s="4"/>
      <c r="M2" s="4"/>
      <c r="N2" s="4"/>
      <c r="O2" s="5"/>
      <c r="P2" s="6"/>
      <c r="Q2" s="4"/>
      <c r="R2" s="4"/>
      <c r="S2" s="70"/>
      <c r="T2" s="4"/>
      <c r="U2" s="4"/>
      <c r="V2" s="5"/>
      <c r="W2" s="6"/>
      <c r="X2" s="70"/>
      <c r="Y2" s="4"/>
      <c r="Z2" s="4"/>
      <c r="AA2" s="4"/>
      <c r="AB2" s="4"/>
      <c r="AC2" s="4"/>
      <c r="AD2" s="4"/>
      <c r="AE2" s="4"/>
      <c r="AF2" s="4">
        <v>91530.5</v>
      </c>
      <c r="AG2" s="6">
        <f>+AF6-AF2</f>
        <v>1.1472304177004844E-2</v>
      </c>
      <c r="AH2" s="70"/>
      <c r="AI2" s="4"/>
      <c r="AJ2" s="4"/>
      <c r="AK2" s="4"/>
      <c r="AL2" s="4"/>
      <c r="AM2" s="4"/>
      <c r="AN2" s="4"/>
      <c r="AO2" s="70"/>
      <c r="AP2" s="4"/>
      <c r="AQ2" s="4"/>
      <c r="AR2" s="4"/>
      <c r="AS2" s="4"/>
      <c r="AT2" s="4"/>
      <c r="AU2" s="4"/>
      <c r="AV2" s="4"/>
      <c r="AW2" s="7"/>
      <c r="AX2" s="7"/>
      <c r="AY2" s="7"/>
      <c r="AZ2" s="96"/>
      <c r="BA2" s="96"/>
    </row>
    <row r="3" spans="1:88" ht="47.25" customHeight="1" collapsed="1" x14ac:dyDescent="0.25">
      <c r="A3" s="490" t="s">
        <v>6</v>
      </c>
      <c r="B3" s="493" t="s">
        <v>11</v>
      </c>
      <c r="C3" s="496" t="s">
        <v>12</v>
      </c>
      <c r="D3" s="499" t="s">
        <v>227</v>
      </c>
      <c r="E3" s="470" t="s">
        <v>179</v>
      </c>
      <c r="F3" s="470"/>
      <c r="G3" s="470" t="s">
        <v>228</v>
      </c>
      <c r="H3" s="470"/>
      <c r="I3" s="470"/>
      <c r="J3" s="470" t="s">
        <v>229</v>
      </c>
      <c r="K3" s="470" t="s">
        <v>230</v>
      </c>
      <c r="L3" s="470"/>
      <c r="M3" s="470"/>
      <c r="N3" s="470"/>
      <c r="O3" s="470"/>
      <c r="P3" s="470"/>
      <c r="Q3" s="470" t="s">
        <v>231</v>
      </c>
      <c r="R3" s="470" t="s">
        <v>232</v>
      </c>
      <c r="S3" s="470"/>
      <c r="T3" s="470"/>
      <c r="U3" s="470"/>
      <c r="V3" s="470"/>
      <c r="W3" s="504"/>
      <c r="X3" s="452" t="s">
        <v>233</v>
      </c>
      <c r="Y3" s="470" t="s">
        <v>234</v>
      </c>
      <c r="Z3" s="470"/>
      <c r="AA3" s="470"/>
      <c r="AB3" s="470"/>
      <c r="AC3" s="470"/>
      <c r="AD3" s="470"/>
      <c r="AE3" s="470"/>
      <c r="AF3" s="470"/>
      <c r="AG3" s="471"/>
      <c r="AH3" s="505" t="s">
        <v>235</v>
      </c>
      <c r="AI3" s="508" t="s">
        <v>241</v>
      </c>
      <c r="AJ3" s="508"/>
      <c r="AK3" s="508"/>
      <c r="AL3" s="508"/>
      <c r="AM3" s="508"/>
      <c r="AN3" s="509"/>
      <c r="AO3" s="452" t="s">
        <v>236</v>
      </c>
      <c r="AP3" s="470" t="s">
        <v>237</v>
      </c>
      <c r="AQ3" s="470"/>
      <c r="AR3" s="471"/>
      <c r="AS3" s="452" t="s">
        <v>238</v>
      </c>
      <c r="AT3" s="470" t="s">
        <v>218</v>
      </c>
      <c r="AU3" s="470"/>
      <c r="AV3" s="471"/>
      <c r="AW3" s="472" t="s">
        <v>187</v>
      </c>
      <c r="AX3" s="459" t="s">
        <v>188</v>
      </c>
      <c r="AY3" s="121"/>
      <c r="AZ3" s="122"/>
      <c r="BA3" s="122"/>
    </row>
    <row r="4" spans="1:88" ht="30.75" customHeight="1" x14ac:dyDescent="0.25">
      <c r="A4" s="491"/>
      <c r="B4" s="494"/>
      <c r="C4" s="497"/>
      <c r="D4" s="500"/>
      <c r="E4" s="478" t="s">
        <v>180</v>
      </c>
      <c r="F4" s="479"/>
      <c r="G4" s="450" t="s">
        <v>171</v>
      </c>
      <c r="H4" s="450" t="s">
        <v>10</v>
      </c>
      <c r="I4" s="481" t="s">
        <v>13</v>
      </c>
      <c r="J4" s="502"/>
      <c r="K4" s="450" t="s">
        <v>173</v>
      </c>
      <c r="L4" s="450"/>
      <c r="M4" s="450"/>
      <c r="N4" s="450" t="s">
        <v>186</v>
      </c>
      <c r="O4" s="450"/>
      <c r="P4" s="450"/>
      <c r="Q4" s="502"/>
      <c r="R4" s="450" t="s">
        <v>173</v>
      </c>
      <c r="S4" s="450"/>
      <c r="T4" s="450"/>
      <c r="U4" s="450" t="s">
        <v>186</v>
      </c>
      <c r="V4" s="450"/>
      <c r="W4" s="477"/>
      <c r="X4" s="453"/>
      <c r="Y4" s="450" t="s">
        <v>173</v>
      </c>
      <c r="Z4" s="450"/>
      <c r="AA4" s="450"/>
      <c r="AB4" s="450" t="s">
        <v>172</v>
      </c>
      <c r="AC4" s="450"/>
      <c r="AD4" s="450"/>
      <c r="AE4" s="450" t="s">
        <v>186</v>
      </c>
      <c r="AF4" s="450"/>
      <c r="AG4" s="451"/>
      <c r="AH4" s="506"/>
      <c r="AI4" s="468" t="s">
        <v>173</v>
      </c>
      <c r="AJ4" s="468"/>
      <c r="AK4" s="468"/>
      <c r="AL4" s="468" t="s">
        <v>186</v>
      </c>
      <c r="AM4" s="468"/>
      <c r="AN4" s="469"/>
      <c r="AO4" s="453"/>
      <c r="AP4" s="450" t="s">
        <v>172</v>
      </c>
      <c r="AQ4" s="450"/>
      <c r="AR4" s="451"/>
      <c r="AS4" s="453"/>
      <c r="AT4" s="450" t="s">
        <v>172</v>
      </c>
      <c r="AU4" s="450"/>
      <c r="AV4" s="451"/>
      <c r="AW4" s="473"/>
      <c r="AX4" s="460"/>
      <c r="AY4" s="121"/>
      <c r="AZ4" s="122"/>
      <c r="BA4" s="122"/>
    </row>
    <row r="5" spans="1:88" ht="65.25" customHeight="1" thickBot="1" x14ac:dyDescent="0.3">
      <c r="A5" s="492"/>
      <c r="B5" s="495"/>
      <c r="C5" s="498"/>
      <c r="D5" s="501"/>
      <c r="E5" s="184" t="s">
        <v>10</v>
      </c>
      <c r="F5" s="184" t="s">
        <v>0</v>
      </c>
      <c r="G5" s="480"/>
      <c r="H5" s="480"/>
      <c r="I5" s="482"/>
      <c r="J5" s="503"/>
      <c r="K5" s="185" t="s">
        <v>171</v>
      </c>
      <c r="L5" s="185" t="s">
        <v>10</v>
      </c>
      <c r="M5" s="186" t="s">
        <v>13</v>
      </c>
      <c r="N5" s="185" t="s">
        <v>171</v>
      </c>
      <c r="O5" s="185" t="s">
        <v>10</v>
      </c>
      <c r="P5" s="186" t="s">
        <v>13</v>
      </c>
      <c r="Q5" s="503"/>
      <c r="R5" s="185" t="s">
        <v>171</v>
      </c>
      <c r="S5" s="185" t="s">
        <v>10</v>
      </c>
      <c r="T5" s="186" t="s">
        <v>13</v>
      </c>
      <c r="U5" s="185" t="s">
        <v>171</v>
      </c>
      <c r="V5" s="185" t="s">
        <v>10</v>
      </c>
      <c r="W5" s="187" t="s">
        <v>13</v>
      </c>
      <c r="X5" s="454"/>
      <c r="Y5" s="185" t="s">
        <v>171</v>
      </c>
      <c r="Z5" s="185" t="s">
        <v>10</v>
      </c>
      <c r="AA5" s="186" t="s">
        <v>13</v>
      </c>
      <c r="AB5" s="185" t="s">
        <v>171</v>
      </c>
      <c r="AC5" s="185" t="s">
        <v>10</v>
      </c>
      <c r="AD5" s="186" t="s">
        <v>13</v>
      </c>
      <c r="AE5" s="185" t="s">
        <v>171</v>
      </c>
      <c r="AF5" s="185" t="s">
        <v>10</v>
      </c>
      <c r="AG5" s="188" t="s">
        <v>13</v>
      </c>
      <c r="AH5" s="507"/>
      <c r="AI5" s="289" t="s">
        <v>171</v>
      </c>
      <c r="AJ5" s="289" t="s">
        <v>10</v>
      </c>
      <c r="AK5" s="290" t="s">
        <v>13</v>
      </c>
      <c r="AL5" s="289" t="s">
        <v>171</v>
      </c>
      <c r="AM5" s="289" t="s">
        <v>10</v>
      </c>
      <c r="AN5" s="291" t="s">
        <v>13</v>
      </c>
      <c r="AO5" s="454"/>
      <c r="AP5" s="185" t="s">
        <v>171</v>
      </c>
      <c r="AQ5" s="185" t="s">
        <v>10</v>
      </c>
      <c r="AR5" s="188" t="s">
        <v>13</v>
      </c>
      <c r="AS5" s="454"/>
      <c r="AT5" s="185" t="s">
        <v>171</v>
      </c>
      <c r="AU5" s="185" t="s">
        <v>10</v>
      </c>
      <c r="AV5" s="188" t="s">
        <v>13</v>
      </c>
      <c r="AW5" s="474"/>
      <c r="AX5" s="461"/>
      <c r="AY5" s="121"/>
      <c r="AZ5" s="123">
        <v>238.09104292537086</v>
      </c>
      <c r="BA5" s="122"/>
    </row>
    <row r="6" spans="1:88" s="71" customFormat="1" ht="51.75" customHeight="1" x14ac:dyDescent="0.3">
      <c r="A6" s="483" t="s">
        <v>14</v>
      </c>
      <c r="B6" s="484"/>
      <c r="C6" s="189" t="s">
        <v>10</v>
      </c>
      <c r="D6" s="190">
        <f>+D9+D139+D140</f>
        <v>322535.76645889488</v>
      </c>
      <c r="E6" s="191"/>
      <c r="F6" s="191"/>
      <c r="G6" s="192" t="s">
        <v>101</v>
      </c>
      <c r="H6" s="193">
        <f>+H9+H139+H140</f>
        <v>367078.95541778265</v>
      </c>
      <c r="I6" s="192">
        <v>100.7</v>
      </c>
      <c r="J6" s="191">
        <f>+J9+J139+J140</f>
        <v>26259.4</v>
      </c>
      <c r="K6" s="192" t="s">
        <v>101</v>
      </c>
      <c r="L6" s="193">
        <f>+L9+L139+L140</f>
        <v>31299.969239999999</v>
      </c>
      <c r="M6" s="192">
        <v>104.03842047793084</v>
      </c>
      <c r="N6" s="192" t="s">
        <v>101</v>
      </c>
      <c r="O6" s="193">
        <f>+O9+O139+O140</f>
        <v>26766.6091289</v>
      </c>
      <c r="P6" s="192">
        <v>98.8</v>
      </c>
      <c r="Q6" s="191">
        <f>+Q9+Q139+Q140</f>
        <v>56493.240204791713</v>
      </c>
      <c r="R6" s="192" t="s">
        <v>101</v>
      </c>
      <c r="S6" s="193">
        <f>+S9+S139+S140</f>
        <v>62994.607600789161</v>
      </c>
      <c r="T6" s="192">
        <v>105.2</v>
      </c>
      <c r="U6" s="192" t="s">
        <v>101</v>
      </c>
      <c r="V6" s="193">
        <f>+V9+V139+V140</f>
        <v>55281.302070703998</v>
      </c>
      <c r="W6" s="194">
        <v>101</v>
      </c>
      <c r="X6" s="195">
        <v>82229.5</v>
      </c>
      <c r="Y6" s="192" t="s">
        <v>101</v>
      </c>
      <c r="Z6" s="193">
        <f>+Z9+Z139+Z140</f>
        <v>91706.350218711683</v>
      </c>
      <c r="AA6" s="192">
        <f>+Z6*AG6/AF6</f>
        <v>103.99940959122272</v>
      </c>
      <c r="AB6" s="192" t="s">
        <v>101</v>
      </c>
      <c r="AC6" s="193">
        <f>+AC9+AC139+AC140</f>
        <v>89861.338007720682</v>
      </c>
      <c r="AD6" s="192">
        <f>+AF6/X7/107.3*10000</f>
        <v>103.77538414965906</v>
      </c>
      <c r="AE6" s="192" t="s">
        <v>101</v>
      </c>
      <c r="AF6" s="193">
        <f>+AF9+AF139+AF140</f>
        <v>91530.511472304177</v>
      </c>
      <c r="AG6" s="196">
        <v>103.8</v>
      </c>
      <c r="AH6" s="292">
        <f>+AH9+AH139+AH140</f>
        <v>104185.36555677933</v>
      </c>
      <c r="AI6" s="293" t="s">
        <v>101</v>
      </c>
      <c r="AJ6" s="294">
        <f>+AJ9+AJ139+AJ140</f>
        <v>125905.37134920633</v>
      </c>
      <c r="AK6" s="293">
        <f>+AJ6/AH6/112*10000</f>
        <v>107.89952075558568</v>
      </c>
      <c r="AL6" s="293" t="s">
        <v>101</v>
      </c>
      <c r="AM6" s="294">
        <f>+AM9+AM139+AM140</f>
        <v>124281.16510739528</v>
      </c>
      <c r="AN6" s="295">
        <f>+AM6/AH6/111.9*10000</f>
        <v>106.60277488978812</v>
      </c>
      <c r="AO6" s="195">
        <v>166868.79999999999</v>
      </c>
      <c r="AP6" s="192" t="s">
        <v>101</v>
      </c>
      <c r="AQ6" s="193">
        <v>195532.7</v>
      </c>
      <c r="AR6" s="196">
        <v>106.8</v>
      </c>
      <c r="AS6" s="195">
        <f>+AS9+AS139+AS140</f>
        <v>367078.968739982</v>
      </c>
      <c r="AT6" s="192" t="s">
        <v>101</v>
      </c>
      <c r="AU6" s="193">
        <f>+AU9+AU139+AU140</f>
        <v>428496.97590376355</v>
      </c>
      <c r="AV6" s="196">
        <v>107.88844543944001</v>
      </c>
      <c r="AW6" s="462"/>
      <c r="AX6" s="465"/>
      <c r="AY6" s="124"/>
      <c r="AZ6" s="125">
        <f>W6-T6</f>
        <v>-4.2000000000000028</v>
      </c>
      <c r="BA6" s="125">
        <f>AD6-AA6</f>
        <v>-0.22402544156365423</v>
      </c>
      <c r="CG6" s="103">
        <f>+AC6-AC6*100/AD6</f>
        <v>3269.1863678600348</v>
      </c>
      <c r="CH6" s="71">
        <v>89679.6</v>
      </c>
      <c r="CJ6" s="100">
        <f>+CH6-AC6</f>
        <v>-181.73800772067625</v>
      </c>
    </row>
    <row r="7" spans="1:88" s="71" customFormat="1" ht="52.5" hidden="1" customHeight="1" outlineLevel="1" x14ac:dyDescent="0.3">
      <c r="A7" s="485"/>
      <c r="B7" s="486"/>
      <c r="C7" s="197"/>
      <c r="D7" s="198"/>
      <c r="E7" s="199"/>
      <c r="F7" s="199"/>
      <c r="G7" s="200"/>
      <c r="H7" s="201"/>
      <c r="I7" s="200"/>
      <c r="J7" s="199">
        <v>26259.4</v>
      </c>
      <c r="K7" s="200" t="s">
        <v>101</v>
      </c>
      <c r="L7" s="201">
        <v>31300</v>
      </c>
      <c r="M7" s="200">
        <v>104.03842047793084</v>
      </c>
      <c r="N7" s="200" t="s">
        <v>101</v>
      </c>
      <c r="O7" s="201">
        <v>26766.6</v>
      </c>
      <c r="P7" s="200">
        <v>98.8</v>
      </c>
      <c r="Q7" s="199">
        <v>51534.1</v>
      </c>
      <c r="R7" s="200"/>
      <c r="S7" s="201"/>
      <c r="T7" s="200"/>
      <c r="U7" s="200"/>
      <c r="V7" s="201">
        <v>55281.3</v>
      </c>
      <c r="W7" s="202">
        <v>101</v>
      </c>
      <c r="X7" s="203">
        <v>82200</v>
      </c>
      <c r="Y7" s="200" t="s">
        <v>101</v>
      </c>
      <c r="Z7" s="201">
        <v>95661.398196314403</v>
      </c>
      <c r="AA7" s="200">
        <v>106.76733654357731</v>
      </c>
      <c r="AB7" s="200" t="s">
        <v>101</v>
      </c>
      <c r="AC7" s="201">
        <v>96413.578811764513</v>
      </c>
      <c r="AD7" s="200">
        <v>107.40976044731926</v>
      </c>
      <c r="AE7" s="200" t="s">
        <v>101</v>
      </c>
      <c r="AF7" s="201">
        <v>96413.578811764513</v>
      </c>
      <c r="AG7" s="204">
        <v>107.40976044731926</v>
      </c>
      <c r="AH7" s="296">
        <v>82200</v>
      </c>
      <c r="AI7" s="297" t="s">
        <v>101</v>
      </c>
      <c r="AJ7" s="298">
        <v>95661.398196314403</v>
      </c>
      <c r="AK7" s="297">
        <v>106.76733654357731</v>
      </c>
      <c r="AL7" s="297" t="s">
        <v>101</v>
      </c>
      <c r="AM7" s="298">
        <v>96413.578811764513</v>
      </c>
      <c r="AN7" s="299">
        <v>107.40976044731926</v>
      </c>
      <c r="AO7" s="203"/>
      <c r="AP7" s="200" t="s">
        <v>101</v>
      </c>
      <c r="AQ7" s="201">
        <f>+AQ9+AQ139+AQ140</f>
        <v>201168.71847424872</v>
      </c>
      <c r="AR7" s="204">
        <v>106.76733654357731</v>
      </c>
      <c r="AS7" s="205"/>
      <c r="AT7" s="200" t="s">
        <v>101</v>
      </c>
      <c r="AU7" s="201">
        <v>96413.578811764513</v>
      </c>
      <c r="AV7" s="204">
        <v>107.40976044731926</v>
      </c>
      <c r="AW7" s="463"/>
      <c r="AX7" s="466"/>
      <c r="AY7" s="124"/>
      <c r="AZ7" s="125">
        <f>W7-T7</f>
        <v>101</v>
      </c>
      <c r="BA7" s="125">
        <f>AD7-AA7</f>
        <v>0.64242390374194258</v>
      </c>
    </row>
    <row r="8" spans="1:88" s="71" customFormat="1" ht="51.75" customHeight="1" collapsed="1" thickBot="1" x14ac:dyDescent="0.35">
      <c r="A8" s="487"/>
      <c r="B8" s="488"/>
      <c r="C8" s="206" t="s">
        <v>0</v>
      </c>
      <c r="D8" s="207">
        <v>104.96238827678145</v>
      </c>
      <c r="E8" s="208"/>
      <c r="F8" s="208"/>
      <c r="G8" s="209" t="s">
        <v>101</v>
      </c>
      <c r="H8" s="209" t="s">
        <v>101</v>
      </c>
      <c r="I8" s="209" t="s">
        <v>15</v>
      </c>
      <c r="J8" s="210">
        <v>104.4</v>
      </c>
      <c r="K8" s="209" t="s">
        <v>101</v>
      </c>
      <c r="L8" s="209" t="s">
        <v>101</v>
      </c>
      <c r="M8" s="209" t="s">
        <v>15</v>
      </c>
      <c r="N8" s="209" t="s">
        <v>101</v>
      </c>
      <c r="O8" s="209" t="s">
        <v>101</v>
      </c>
      <c r="P8" s="209" t="s">
        <v>15</v>
      </c>
      <c r="Q8" s="210">
        <v>104.7</v>
      </c>
      <c r="R8" s="211" t="s">
        <v>101</v>
      </c>
      <c r="S8" s="211" t="s">
        <v>101</v>
      </c>
      <c r="T8" s="211" t="s">
        <v>15</v>
      </c>
      <c r="U8" s="211" t="s">
        <v>101</v>
      </c>
      <c r="V8" s="211" t="s">
        <v>101</v>
      </c>
      <c r="W8" s="212" t="s">
        <v>15</v>
      </c>
      <c r="X8" s="213">
        <v>101.9</v>
      </c>
      <c r="Y8" s="211" t="s">
        <v>101</v>
      </c>
      <c r="Z8" s="211" t="s">
        <v>101</v>
      </c>
      <c r="AA8" s="214" t="s">
        <v>15</v>
      </c>
      <c r="AB8" s="211" t="s">
        <v>101</v>
      </c>
      <c r="AC8" s="211" t="s">
        <v>101</v>
      </c>
      <c r="AD8" s="211" t="s">
        <v>15</v>
      </c>
      <c r="AE8" s="211" t="s">
        <v>101</v>
      </c>
      <c r="AF8" s="211" t="s">
        <v>101</v>
      </c>
      <c r="AG8" s="215" t="s">
        <v>15</v>
      </c>
      <c r="AH8" s="300">
        <v>94.6</v>
      </c>
      <c r="AI8" s="301" t="s">
        <v>101</v>
      </c>
      <c r="AJ8" s="301" t="s">
        <v>101</v>
      </c>
      <c r="AK8" s="302" t="s">
        <v>15</v>
      </c>
      <c r="AL8" s="301" t="s">
        <v>101</v>
      </c>
      <c r="AM8" s="301" t="s">
        <v>101</v>
      </c>
      <c r="AN8" s="303" t="s">
        <v>15</v>
      </c>
      <c r="AO8" s="213">
        <v>98.1</v>
      </c>
      <c r="AP8" s="211" t="s">
        <v>101</v>
      </c>
      <c r="AQ8" s="211" t="s">
        <v>101</v>
      </c>
      <c r="AR8" s="216" t="s">
        <v>15</v>
      </c>
      <c r="AS8" s="217">
        <v>100.7</v>
      </c>
      <c r="AT8" s="211" t="s">
        <v>101</v>
      </c>
      <c r="AU8" s="211" t="s">
        <v>101</v>
      </c>
      <c r="AV8" s="215" t="s">
        <v>15</v>
      </c>
      <c r="AW8" s="464"/>
      <c r="AX8" s="467"/>
      <c r="AY8" s="124"/>
      <c r="AZ8" s="125" t="e">
        <f>W8-T8</f>
        <v>#VALUE!</v>
      </c>
      <c r="BA8" s="125" t="e">
        <f>AD8-AA8</f>
        <v>#VALUE!</v>
      </c>
    </row>
    <row r="9" spans="1:88" s="71" customFormat="1" ht="63" customHeight="1" thickBot="1" x14ac:dyDescent="0.35">
      <c r="A9" s="475" t="s">
        <v>176</v>
      </c>
      <c r="B9" s="476"/>
      <c r="C9" s="218" t="s">
        <v>10</v>
      </c>
      <c r="D9" s="219">
        <f>+D10+D25+D32+D34+D44+D48+D61+D66+D75+D85+D92+D97+D100+D104+D121+D125+D128</f>
        <v>201021.51224805063</v>
      </c>
      <c r="E9" s="220"/>
      <c r="F9" s="220"/>
      <c r="G9" s="220" t="s">
        <v>101</v>
      </c>
      <c r="H9" s="220">
        <f>+H10+H25+H32+H34+H44+H48+H61+H66+H75+H85+H92+H97+H100+H104+H121+H125+H128</f>
        <v>245963.19758392562</v>
      </c>
      <c r="I9" s="220" t="s">
        <v>101</v>
      </c>
      <c r="J9" s="220">
        <f>+J10+J25+J32+J34+J44+J48+J61+J66+J75+J85+J92+J97+J100+J104+J121+J125+J128+J109+J113+J115</f>
        <v>17487.114261128314</v>
      </c>
      <c r="K9" s="220" t="s">
        <v>101</v>
      </c>
      <c r="L9" s="220">
        <f>+L10+L25+L32+L34+L44+L48+L61+L66+L75+L85+L92+L97+L100+L104+L121+L125+L128+L109+L113+L115</f>
        <v>18701.743162785973</v>
      </c>
      <c r="M9" s="220" t="s">
        <v>101</v>
      </c>
      <c r="N9" s="220" t="s">
        <v>101</v>
      </c>
      <c r="O9" s="220">
        <f>+O10+O25+O32+O34+O44+O48+O61+O66+O75+O85+O92+O97+O100+O104+O121+O125+O128+O109+O113+O115</f>
        <v>18262.709128899998</v>
      </c>
      <c r="P9" s="220" t="s">
        <v>101</v>
      </c>
      <c r="Q9" s="220">
        <f>+Q10+Q25+Q32+Q34+Q44+Q48+Q61+Q66+Q75+Q85+Q92+Q97+Q100+Q104+Q121+Q125+Q128</f>
        <v>39617.658846759703</v>
      </c>
      <c r="R9" s="220" t="s">
        <v>101</v>
      </c>
      <c r="S9" s="220">
        <f>+S10+S25+S32+S34+S44+S48+S61+S66+S75+S85+S92+S97+S100+S104+S121+S125+S128</f>
        <v>39499.649612139488</v>
      </c>
      <c r="T9" s="220" t="s">
        <v>101</v>
      </c>
      <c r="U9" s="220" t="s">
        <v>101</v>
      </c>
      <c r="V9" s="220">
        <f>+V10+V25+V32+V34+V44+V48+V61+V66+V75+V85+V92+V97+V100+V104+V121+V125+V128</f>
        <v>37131.55024897441</v>
      </c>
      <c r="W9" s="221" t="s">
        <v>101</v>
      </c>
      <c r="X9" s="222">
        <f>+X10+X25+X32+X34+X44+X48+X61+X66+X75+X85+X92+X97+X100+X104+X121+X125+X128</f>
        <v>55272.186255400622</v>
      </c>
      <c r="Y9" s="220" t="s">
        <v>101</v>
      </c>
      <c r="Z9" s="220">
        <f>+Z10+Z25+Z32+Z34+Z44+Z48+Z61+Z66+Z75+Z85+Z92+Z97+Z100+Z104+Z121+Z125+Z128</f>
        <v>59907.650218711686</v>
      </c>
      <c r="AA9" s="220" t="s">
        <v>101</v>
      </c>
      <c r="AB9" s="220" t="s">
        <v>101</v>
      </c>
      <c r="AC9" s="220">
        <f>+AC10+AC25+AC32+AC34+AC44+AC48+AC61+AC66+AC75+AC85+AC92+AC97+AC100+AC104+AC121+AC125+AC128</f>
        <v>58344.442081135167</v>
      </c>
      <c r="AD9" s="220" t="s">
        <v>101</v>
      </c>
      <c r="AE9" s="220" t="s">
        <v>101</v>
      </c>
      <c r="AF9" s="220">
        <f>+AF10+AF25+AF32+AF34+AF44+AF48+AF61+AF66+AF75+AF85+AF92+AF97+AF100+AF104+AF121+AF125+AF128</f>
        <v>61929.600792948542</v>
      </c>
      <c r="AG9" s="223" t="s">
        <v>101</v>
      </c>
      <c r="AH9" s="304">
        <f>+AH10+AH25+AH32+AH34+AH44+AH48+AH61+AH66+AH75+AH85+AH92+AH97+AH100+AH104+AH121+AH125+AH128</f>
        <v>73459.474274538676</v>
      </c>
      <c r="AI9" s="305" t="s">
        <v>101</v>
      </c>
      <c r="AJ9" s="305">
        <f>+AJ10+AJ25+AJ32+AJ34+AJ44+AJ48+AJ61+AJ66+AJ75+AJ85+AJ92+AJ97+AJ100+AJ104+AJ121+AJ125+AJ128</f>
        <v>82830.16774011463</v>
      </c>
      <c r="AK9" s="305" t="s">
        <v>101</v>
      </c>
      <c r="AL9" s="305" t="s">
        <v>101</v>
      </c>
      <c r="AM9" s="305">
        <f>+AM10+AM25+AM32+AM34+AM44+AM48+AM61+AM66+AM75+AM85+AM92+AM97+AM100+AM104+AM121+AM125+AM128</f>
        <v>84022.390675395291</v>
      </c>
      <c r="AN9" s="306" t="s">
        <v>101</v>
      </c>
      <c r="AO9" s="222">
        <v>98710.583207246556</v>
      </c>
      <c r="AP9" s="220" t="s">
        <v>101</v>
      </c>
      <c r="AQ9" s="220">
        <f>+AQ10+AQ25+AQ32+AQ34+AQ44+AQ48+AQ61+AQ66+AQ75+AQ85+AQ92+AQ97+AQ100+AQ104+AQ121+AQ125+AQ128</f>
        <v>126926.90455480076</v>
      </c>
      <c r="AR9" s="223" t="s">
        <v>101</v>
      </c>
      <c r="AS9" s="222">
        <f>+AS10+AS25+AS32+AS34+AS44+AS48+AS61+AS66+AS75+AS85+AS92+AS97+AS100+AS104+AS121+AS125+AS128</f>
        <v>245963.21090612505</v>
      </c>
      <c r="AT9" s="220" t="s">
        <v>101</v>
      </c>
      <c r="AU9" s="220">
        <f>+AU10+AU25+AU28+AU30+AU32+AU34+AU44+AU48+AU61+AU66+AU75+AU85+AU92+AU97+AU100+AU104+AU121+AU125+AU128</f>
        <v>273777.30280333501</v>
      </c>
      <c r="AV9" s="223" t="s">
        <v>101</v>
      </c>
      <c r="AW9" s="164"/>
      <c r="AX9" s="126"/>
      <c r="AY9" s="127"/>
      <c r="AZ9" s="125" t="e">
        <f>W9-T9</f>
        <v>#VALUE!</v>
      </c>
      <c r="BA9" s="125" t="e">
        <f>AD9-AA9</f>
        <v>#VALUE!</v>
      </c>
    </row>
    <row r="10" spans="1:88" s="75" customFormat="1" ht="51.75" customHeight="1" thickBot="1" x14ac:dyDescent="0.3">
      <c r="A10" s="224" t="s">
        <v>16</v>
      </c>
      <c r="B10" s="225" t="s">
        <v>100</v>
      </c>
      <c r="C10" s="226" t="s">
        <v>10</v>
      </c>
      <c r="D10" s="227">
        <v>22844.537639992312</v>
      </c>
      <c r="E10" s="228">
        <v>23000</v>
      </c>
      <c r="F10" s="228">
        <v>100.4</v>
      </c>
      <c r="G10" s="228" t="s">
        <v>101</v>
      </c>
      <c r="H10" s="229">
        <v>22450.400000000001</v>
      </c>
      <c r="I10" s="228">
        <v>100.7</v>
      </c>
      <c r="J10" s="228">
        <v>1819.6</v>
      </c>
      <c r="K10" s="228" t="s">
        <v>101</v>
      </c>
      <c r="L10" s="229">
        <v>1955.3873095050985</v>
      </c>
      <c r="M10" s="228">
        <v>92.470085571099418</v>
      </c>
      <c r="N10" s="228" t="s">
        <v>101</v>
      </c>
      <c r="O10" s="229">
        <v>1848.2091289</v>
      </c>
      <c r="P10" s="228">
        <v>94.326823392930763</v>
      </c>
      <c r="Q10" s="228">
        <f>+V10/W10*100</f>
        <v>3974.5140417531675</v>
      </c>
      <c r="R10" s="228" t="s">
        <v>101</v>
      </c>
      <c r="S10" s="229">
        <v>3698.2</v>
      </c>
      <c r="T10" s="228">
        <f>+S10/Q10*100</f>
        <v>93.047853426848505</v>
      </c>
      <c r="U10" s="228" t="s">
        <v>101</v>
      </c>
      <c r="V10" s="229">
        <v>3617.5581000000002</v>
      </c>
      <c r="W10" s="230">
        <v>91.018878333218495</v>
      </c>
      <c r="X10" s="231">
        <v>5894.7773872780372</v>
      </c>
      <c r="Y10" s="228" t="s">
        <v>101</v>
      </c>
      <c r="Z10" s="229">
        <v>5541.4772564413988</v>
      </c>
      <c r="AA10" s="228">
        <v>95</v>
      </c>
      <c r="AB10" s="228" t="s">
        <v>101</v>
      </c>
      <c r="AC10" s="229">
        <v>5357.0397999999968</v>
      </c>
      <c r="AD10" s="228">
        <v>94.085651090632581</v>
      </c>
      <c r="AE10" s="228" t="s">
        <v>101</v>
      </c>
      <c r="AF10" s="229">
        <v>5610.0707260160752</v>
      </c>
      <c r="AG10" s="232">
        <v>95.170188073999043</v>
      </c>
      <c r="AH10" s="307">
        <v>7116.9905355429828</v>
      </c>
      <c r="AI10" s="308" t="s">
        <v>101</v>
      </c>
      <c r="AJ10" s="309">
        <v>7410.1467000000002</v>
      </c>
      <c r="AK10" s="308">
        <v>93.247369214962902</v>
      </c>
      <c r="AL10" s="308" t="s">
        <v>101</v>
      </c>
      <c r="AM10" s="309">
        <v>7479.9780469418365</v>
      </c>
      <c r="AN10" s="310">
        <v>93.050223824101039</v>
      </c>
      <c r="AO10" s="231">
        <v>10691.361394999996</v>
      </c>
      <c r="AP10" s="228" t="s">
        <v>101</v>
      </c>
      <c r="AQ10" s="229">
        <v>11870.73774281389</v>
      </c>
      <c r="AR10" s="232">
        <v>100.1</v>
      </c>
      <c r="AS10" s="233">
        <v>22450.400000000001</v>
      </c>
      <c r="AT10" s="228" t="s">
        <v>101</v>
      </c>
      <c r="AU10" s="229">
        <v>23867.603362372</v>
      </c>
      <c r="AV10" s="232">
        <v>101.0136742668206</v>
      </c>
      <c r="AW10" s="128"/>
      <c r="AX10" s="115"/>
      <c r="AY10" s="130">
        <f>+AC10/$AC$6*100</f>
        <v>5.9614511855362453</v>
      </c>
      <c r="AZ10" s="125">
        <f>+Z10-AC10</f>
        <v>184.43745644140199</v>
      </c>
      <c r="BA10" s="125">
        <f>AD10-AA10</f>
        <v>-0.91434890936741908</v>
      </c>
      <c r="BB10" s="131">
        <f>BA10-AZ10</f>
        <v>-185.35180535076941</v>
      </c>
      <c r="BC10" s="73"/>
      <c r="BD10" s="74"/>
      <c r="BE10" s="72"/>
      <c r="BF10" s="73"/>
      <c r="BG10" s="74"/>
      <c r="BH10" s="72"/>
      <c r="BI10" s="73"/>
      <c r="BJ10" s="74"/>
      <c r="BK10" s="72"/>
      <c r="BL10" s="73"/>
      <c r="BM10" s="74"/>
      <c r="BN10" s="72"/>
      <c r="BO10" s="73"/>
      <c r="BP10" s="74"/>
      <c r="BQ10" s="72"/>
      <c r="BR10" s="73"/>
      <c r="BS10" s="74"/>
      <c r="BT10" s="72"/>
      <c r="BU10" s="73"/>
      <c r="BV10" s="74"/>
      <c r="BW10" s="72"/>
      <c r="BX10" s="73"/>
      <c r="BY10" s="74"/>
      <c r="BZ10" s="72"/>
      <c r="CA10" s="73"/>
      <c r="CG10" s="103">
        <f>+AC10-AC10*100/AD10</f>
        <v>-336.75063233656329</v>
      </c>
    </row>
    <row r="11" spans="1:88" s="11" customFormat="1" ht="63" hidden="1" customHeight="1" outlineLevel="1" x14ac:dyDescent="0.25">
      <c r="A11" s="234">
        <v>1</v>
      </c>
      <c r="B11" s="235" t="s">
        <v>102</v>
      </c>
      <c r="C11" s="236" t="s">
        <v>103</v>
      </c>
      <c r="D11" s="237">
        <v>33519.661</v>
      </c>
      <c r="E11" s="238">
        <v>34606.300000000003</v>
      </c>
      <c r="F11" s="238">
        <v>103.3</v>
      </c>
      <c r="G11" s="238">
        <v>33104.144</v>
      </c>
      <c r="H11" s="238">
        <v>9787.3110351362266</v>
      </c>
      <c r="I11" s="238">
        <v>98.760378274708685</v>
      </c>
      <c r="J11" s="238">
        <v>5001.8999999999996</v>
      </c>
      <c r="K11" s="238">
        <v>2807.7999999999997</v>
      </c>
      <c r="L11" s="238">
        <v>788.53556057799995</v>
      </c>
      <c r="M11" s="238">
        <f>+K11/J11*100</f>
        <v>56.134668825846177</v>
      </c>
      <c r="N11" s="238">
        <v>2808.8469999999998</v>
      </c>
      <c r="O11" s="238">
        <v>707.18853100000001</v>
      </c>
      <c r="P11" s="238">
        <f>+N11/J11*100</f>
        <v>56.155600871668767</v>
      </c>
      <c r="Q11" s="238">
        <v>5552.7467020000004</v>
      </c>
      <c r="R11" s="238">
        <v>5345.1</v>
      </c>
      <c r="S11" s="239">
        <f>+V11/U11*R11</f>
        <v>1341.7763949282928</v>
      </c>
      <c r="T11" s="238">
        <f>+R11/Q11*100</f>
        <v>96.260468680748403</v>
      </c>
      <c r="U11" s="238">
        <v>5359.9159999999993</v>
      </c>
      <c r="V11" s="238">
        <v>1345.4956441597863</v>
      </c>
      <c r="W11" s="240">
        <f>+U11/Q11*100</f>
        <v>96.527291584711634</v>
      </c>
      <c r="X11" s="241">
        <v>8383.3797020000002</v>
      </c>
      <c r="Y11" s="238">
        <v>8164.2000000000007</v>
      </c>
      <c r="Z11" s="239">
        <v>2067.3793338960154</v>
      </c>
      <c r="AA11" s="238">
        <f>+Y11/X11*100</f>
        <v>97.385544854329936</v>
      </c>
      <c r="AB11" s="238">
        <v>8179.0159999999996</v>
      </c>
      <c r="AC11" s="239">
        <v>2071.1311151129139</v>
      </c>
      <c r="AD11" s="238">
        <f>+AB11/X11*100</f>
        <v>97.562275487161259</v>
      </c>
      <c r="AE11" s="238">
        <v>8239.1880000000001</v>
      </c>
      <c r="AF11" s="239">
        <v>2061.7912995045585</v>
      </c>
      <c r="AG11" s="242">
        <f>+AE11/X11*100</f>
        <v>98.280028972496609</v>
      </c>
      <c r="AH11" s="311">
        <v>11096.234702</v>
      </c>
      <c r="AI11" s="312">
        <v>10974.900000000001</v>
      </c>
      <c r="AJ11" s="313">
        <v>2790.0952349999998</v>
      </c>
      <c r="AK11" s="312">
        <f>+AI11/AH11*100</f>
        <v>98.906523651864276</v>
      </c>
      <c r="AL11" s="312">
        <v>11051.217000000001</v>
      </c>
      <c r="AM11" s="313">
        <v>2768.2377208581029</v>
      </c>
      <c r="AN11" s="314">
        <f t="shared" ref="AN11:AN20" si="0">+AL11/AH11*100</f>
        <v>99.594297496322014</v>
      </c>
      <c r="AO11" s="241">
        <v>16593.154702</v>
      </c>
      <c r="AP11" s="238">
        <v>16803.287</v>
      </c>
      <c r="AQ11" s="239">
        <v>4295.4314060831084</v>
      </c>
      <c r="AR11" s="242">
        <f t="shared" ref="AR11:AR16" si="1">+AP11/AO11*100</f>
        <v>101.26637943039651</v>
      </c>
      <c r="AS11" s="241">
        <v>33104.144</v>
      </c>
      <c r="AT11" s="238">
        <v>33930.286999999997</v>
      </c>
      <c r="AU11" s="239">
        <v>8647.2410836889703</v>
      </c>
      <c r="AV11" s="242">
        <f t="shared" ref="AV11:AV20" si="2">+AT11/AS11*100</f>
        <v>102.49558786356172</v>
      </c>
      <c r="AW11" s="165"/>
      <c r="AX11" s="113"/>
      <c r="AY11" s="113" t="s">
        <v>198</v>
      </c>
      <c r="AZ11" s="125">
        <f>+X11-AB11</f>
        <v>204.36370200000056</v>
      </c>
      <c r="BA11" s="125">
        <f>100-AD11</f>
        <v>2.4377245128387415</v>
      </c>
      <c r="BB11" s="131">
        <f t="shared" ref="BB11:BB66" si="3">BA11-AZ11</f>
        <v>-201.92597748716182</v>
      </c>
      <c r="BC11" s="9"/>
      <c r="BD11" s="10"/>
      <c r="BE11" s="8"/>
      <c r="BF11" s="9"/>
      <c r="BG11" s="10"/>
      <c r="BH11" s="8"/>
      <c r="BI11" s="9"/>
      <c r="BJ11" s="10"/>
      <c r="BK11" s="8"/>
      <c r="BL11" s="9"/>
      <c r="BM11" s="10"/>
      <c r="BN11" s="8"/>
      <c r="BO11" s="9"/>
      <c r="BP11" s="10"/>
      <c r="BQ11" s="8"/>
      <c r="BR11" s="9"/>
      <c r="BS11" s="10"/>
      <c r="BT11" s="8"/>
      <c r="BU11" s="9"/>
      <c r="BV11" s="10"/>
      <c r="BW11" s="8"/>
      <c r="BX11" s="9"/>
      <c r="BY11" s="10"/>
      <c r="BZ11" s="8"/>
      <c r="CA11" s="9"/>
      <c r="CG11" s="104"/>
    </row>
    <row r="12" spans="1:88" s="11" customFormat="1" ht="63" hidden="1" customHeight="1" outlineLevel="1" x14ac:dyDescent="0.25">
      <c r="A12" s="234" t="s">
        <v>104</v>
      </c>
      <c r="B12" s="235" t="s">
        <v>105</v>
      </c>
      <c r="C12" s="236" t="s">
        <v>17</v>
      </c>
      <c r="D12" s="237">
        <v>1490.6143959999999</v>
      </c>
      <c r="E12" s="426">
        <v>2143.4</v>
      </c>
      <c r="F12" s="426"/>
      <c r="G12" s="238">
        <v>1414.690026</v>
      </c>
      <c r="H12" s="243">
        <v>739.4640525750001</v>
      </c>
      <c r="I12" s="238">
        <v>94.906504981855818</v>
      </c>
      <c r="J12" s="238">
        <v>117.89083549999999</v>
      </c>
      <c r="K12" s="238">
        <v>120.24000000000001</v>
      </c>
      <c r="L12" s="243">
        <v>214.75627563380002</v>
      </c>
      <c r="M12" s="238">
        <f t="shared" ref="M12:M20" si="4">+K12/J12*100</f>
        <v>101.99266082900907</v>
      </c>
      <c r="N12" s="238">
        <v>122.45499999999998</v>
      </c>
      <c r="O12" s="243">
        <v>180.462773</v>
      </c>
      <c r="P12" s="238">
        <f t="shared" ref="P12:P20" si="5">+N12/J12*100</f>
        <v>103.8715176465095</v>
      </c>
      <c r="Q12" s="238">
        <v>246.78324199999997</v>
      </c>
      <c r="R12" s="238">
        <v>234.11899563965693</v>
      </c>
      <c r="S12" s="243">
        <f t="shared" ref="S12:S20" si="6">+V12/U12*R12</f>
        <v>418.87906438481065</v>
      </c>
      <c r="T12" s="238">
        <f t="shared" ref="T12:T20" si="7">+R12/Q12*100</f>
        <v>94.86827133896594</v>
      </c>
      <c r="U12" s="238">
        <v>234.75799999999998</v>
      </c>
      <c r="V12" s="243">
        <v>420.02235285598744</v>
      </c>
      <c r="W12" s="240">
        <f t="shared" ref="W12:W20" si="8">+U12/Q12*100</f>
        <v>95.127204788078771</v>
      </c>
      <c r="X12" s="241">
        <v>372.01724200000001</v>
      </c>
      <c r="Y12" s="238">
        <v>366.90999999999997</v>
      </c>
      <c r="Z12" s="243">
        <v>508.53068030443859</v>
      </c>
      <c r="AA12" s="238">
        <f t="shared" ref="AA12:AA20" si="9">+Y12/X12*100</f>
        <v>98.627149114771399</v>
      </c>
      <c r="AB12" s="238">
        <v>369.09799999999996</v>
      </c>
      <c r="AC12" s="238">
        <v>511.5632090676396</v>
      </c>
      <c r="AD12" s="238">
        <f t="shared" ref="AD12:AD20" si="10">+AB12/X12*100</f>
        <v>99.215293897587671</v>
      </c>
      <c r="AE12" s="238">
        <v>358.16200000000003</v>
      </c>
      <c r="AF12" s="238">
        <v>699.87617659504394</v>
      </c>
      <c r="AG12" s="242">
        <f t="shared" ref="AG12:AG20" si="11">+AE12/X12*100</f>
        <v>96.275645202487695</v>
      </c>
      <c r="AH12" s="311">
        <v>489.926242</v>
      </c>
      <c r="AI12" s="312">
        <v>477.45</v>
      </c>
      <c r="AJ12" s="315">
        <v>905.03084400000012</v>
      </c>
      <c r="AK12" s="312">
        <f t="shared" ref="AK12:AK20" si="12">+AI12/AH12*100</f>
        <v>97.453444839151928</v>
      </c>
      <c r="AL12" s="312">
        <v>482.53800000000001</v>
      </c>
      <c r="AM12" s="312">
        <v>953.30859406797936</v>
      </c>
      <c r="AN12" s="314">
        <f t="shared" si="0"/>
        <v>98.491968511456065</v>
      </c>
      <c r="AO12" s="241">
        <v>724.003242</v>
      </c>
      <c r="AP12" s="238">
        <v>705.10699999999997</v>
      </c>
      <c r="AQ12" s="243">
        <v>1343.4642476245488</v>
      </c>
      <c r="AR12" s="242">
        <f t="shared" si="1"/>
        <v>97.390033510374806</v>
      </c>
      <c r="AS12" s="241">
        <v>1414.690026</v>
      </c>
      <c r="AT12" s="238">
        <v>1432.29</v>
      </c>
      <c r="AU12" s="238">
        <v>2641.2343380308807</v>
      </c>
      <c r="AV12" s="242">
        <f t="shared" si="2"/>
        <v>101.24408695025322</v>
      </c>
      <c r="AW12" s="166"/>
      <c r="AX12" s="92" t="s">
        <v>199</v>
      </c>
      <c r="AY12" s="130">
        <f>+AC12/$AC$6*100</f>
        <v>0.56928064995391814</v>
      </c>
      <c r="AZ12" s="125">
        <f>W12-T12</f>
        <v>0.25893344911283123</v>
      </c>
      <c r="BA12" s="125">
        <f t="shared" ref="BA12:BA26" si="13">AD12-AA12</f>
        <v>0.58814478281627203</v>
      </c>
      <c r="BB12" s="131">
        <f t="shared" si="3"/>
        <v>0.3292113337034408</v>
      </c>
      <c r="BC12" s="12"/>
      <c r="BD12" s="10"/>
      <c r="BE12" s="8"/>
      <c r="BF12" s="12"/>
      <c r="BG12" s="10"/>
      <c r="BH12" s="8"/>
      <c r="BI12" s="12"/>
      <c r="BJ12" s="10"/>
      <c r="BK12" s="8"/>
      <c r="BL12" s="12"/>
      <c r="BM12" s="10"/>
      <c r="BN12" s="8"/>
      <c r="BO12" s="12"/>
      <c r="BP12" s="10"/>
      <c r="BQ12" s="8"/>
      <c r="BR12" s="12"/>
      <c r="BS12" s="10"/>
      <c r="BT12" s="8"/>
      <c r="BU12" s="12"/>
      <c r="BV12" s="10"/>
      <c r="BW12" s="8"/>
      <c r="BX12" s="12"/>
      <c r="BY12" s="10"/>
      <c r="BZ12" s="8"/>
      <c r="CA12" s="12"/>
      <c r="CG12" s="104"/>
      <c r="CH12" s="13"/>
    </row>
    <row r="13" spans="1:88" s="11" customFormat="1" ht="63" hidden="1" customHeight="1" outlineLevel="1" x14ac:dyDescent="0.25">
      <c r="A13" s="234">
        <v>3</v>
      </c>
      <c r="B13" s="235" t="s">
        <v>106</v>
      </c>
      <c r="C13" s="236" t="s">
        <v>17</v>
      </c>
      <c r="D13" s="237">
        <v>124.265</v>
      </c>
      <c r="E13" s="426"/>
      <c r="F13" s="426"/>
      <c r="G13" s="238">
        <v>125.10599999999999</v>
      </c>
      <c r="H13" s="238">
        <v>124.78548939130437</v>
      </c>
      <c r="I13" s="238">
        <v>100.67677946324388</v>
      </c>
      <c r="J13" s="238">
        <v>10.4255</v>
      </c>
      <c r="K13" s="238">
        <v>9.9</v>
      </c>
      <c r="L13" s="238">
        <v>35.32849434782608</v>
      </c>
      <c r="M13" s="238">
        <f t="shared" si="4"/>
        <v>94.959474365737861</v>
      </c>
      <c r="N13" s="238">
        <v>11.072999999999999</v>
      </c>
      <c r="O13" s="238">
        <v>39.150395000000003</v>
      </c>
      <c r="P13" s="238">
        <f t="shared" si="5"/>
        <v>106.21073329816315</v>
      </c>
      <c r="Q13" s="238">
        <v>19.735999999999997</v>
      </c>
      <c r="R13" s="238">
        <v>18.8</v>
      </c>
      <c r="S13" s="238">
        <f t="shared" si="6"/>
        <v>68.094560283240043</v>
      </c>
      <c r="T13" s="238">
        <f t="shared" si="7"/>
        <v>95.257397648966375</v>
      </c>
      <c r="U13" s="238">
        <v>20.900999999999996</v>
      </c>
      <c r="V13" s="238">
        <v>75.704489600000002</v>
      </c>
      <c r="W13" s="240">
        <f t="shared" si="8"/>
        <v>105.90291852452371</v>
      </c>
      <c r="X13" s="241">
        <v>31.194999999999997</v>
      </c>
      <c r="Y13" s="238">
        <v>28.700000000000003</v>
      </c>
      <c r="Z13" s="238">
        <v>81.869758363215212</v>
      </c>
      <c r="AA13" s="238">
        <f t="shared" si="9"/>
        <v>92.001923385157909</v>
      </c>
      <c r="AB13" s="238">
        <v>30.800999999999995</v>
      </c>
      <c r="AC13" s="238">
        <v>87.8630810921739</v>
      </c>
      <c r="AD13" s="238">
        <f t="shared" si="10"/>
        <v>98.736977079660193</v>
      </c>
      <c r="AE13" s="238">
        <v>31.429999999999996</v>
      </c>
      <c r="AF13" s="238">
        <v>119.36785052173911</v>
      </c>
      <c r="AG13" s="242">
        <f t="shared" si="11"/>
        <v>100.75332585350216</v>
      </c>
      <c r="AH13" s="311">
        <v>42.208999999999996</v>
      </c>
      <c r="AI13" s="312">
        <v>38.1</v>
      </c>
      <c r="AJ13" s="312">
        <v>148.47668999999999</v>
      </c>
      <c r="AK13" s="312">
        <f t="shared" si="12"/>
        <v>90.265109336871291</v>
      </c>
      <c r="AL13" s="312">
        <v>41.256999999999998</v>
      </c>
      <c r="AM13" s="312">
        <v>161.56469486956522</v>
      </c>
      <c r="AN13" s="314">
        <f t="shared" si="0"/>
        <v>97.744556848065571</v>
      </c>
      <c r="AO13" s="241">
        <v>63.994</v>
      </c>
      <c r="AP13" s="238">
        <v>60.278833333333324</v>
      </c>
      <c r="AQ13" s="238">
        <v>244.94401176</v>
      </c>
      <c r="AR13" s="242">
        <f t="shared" si="1"/>
        <v>94.194507818441295</v>
      </c>
      <c r="AS13" s="241">
        <v>125.10599999999999</v>
      </c>
      <c r="AT13" s="238">
        <v>111.99883333333334</v>
      </c>
      <c r="AU13" s="238">
        <v>462.21323093391305</v>
      </c>
      <c r="AV13" s="242">
        <f t="shared" si="2"/>
        <v>89.523151034589347</v>
      </c>
      <c r="AW13" s="117"/>
      <c r="AX13" s="93" t="s">
        <v>200</v>
      </c>
      <c r="AY13" s="130">
        <f>+AC13/$AC$6*100</f>
        <v>9.7776288490857871E-2</v>
      </c>
      <c r="AZ13" s="125">
        <f>W13-T13</f>
        <v>10.645520875557338</v>
      </c>
      <c r="BA13" s="125">
        <f t="shared" si="13"/>
        <v>6.7350536945022839</v>
      </c>
      <c r="BB13" s="131">
        <f t="shared" si="3"/>
        <v>-3.9104671810550542</v>
      </c>
      <c r="BC13" s="9"/>
      <c r="BD13" s="10"/>
      <c r="BE13" s="8"/>
      <c r="BF13" s="9"/>
      <c r="BG13" s="10"/>
      <c r="BH13" s="8"/>
      <c r="BI13" s="9"/>
      <c r="BJ13" s="10"/>
      <c r="BK13" s="8"/>
      <c r="BL13" s="9"/>
      <c r="BM13" s="10"/>
      <c r="BN13" s="8"/>
      <c r="BO13" s="9"/>
      <c r="BP13" s="10"/>
      <c r="BQ13" s="8"/>
      <c r="BR13" s="9"/>
      <c r="BS13" s="10"/>
      <c r="BT13" s="8"/>
      <c r="BU13" s="9"/>
      <c r="BV13" s="10"/>
      <c r="BW13" s="8"/>
      <c r="BX13" s="9"/>
      <c r="BY13" s="10"/>
      <c r="BZ13" s="8"/>
      <c r="CA13" s="9"/>
      <c r="CG13" s="104"/>
    </row>
    <row r="14" spans="1:88" s="11" customFormat="1" ht="63" hidden="1" customHeight="1" outlineLevel="1" x14ac:dyDescent="0.25">
      <c r="A14" s="234">
        <v>4</v>
      </c>
      <c r="B14" s="235" t="s">
        <v>107</v>
      </c>
      <c r="C14" s="236" t="s">
        <v>17</v>
      </c>
      <c r="D14" s="237">
        <v>647.19339600000001</v>
      </c>
      <c r="E14" s="238">
        <v>609</v>
      </c>
      <c r="F14" s="238">
        <v>94</v>
      </c>
      <c r="G14" s="238">
        <v>609.86940700000002</v>
      </c>
      <c r="H14" s="238">
        <v>271.10172640833395</v>
      </c>
      <c r="I14" s="238">
        <v>94.232946561154336</v>
      </c>
      <c r="J14" s="238">
        <v>76.66449999999999</v>
      </c>
      <c r="K14" s="238">
        <v>53.3</v>
      </c>
      <c r="L14" s="238">
        <v>30.590774214</v>
      </c>
      <c r="M14" s="238">
        <f t="shared" si="4"/>
        <v>69.523703930763276</v>
      </c>
      <c r="N14" s="238">
        <v>53.606999999999999</v>
      </c>
      <c r="O14" s="238">
        <v>31.191203999999999</v>
      </c>
      <c r="P14" s="238">
        <f t="shared" si="5"/>
        <v>69.924150030326942</v>
      </c>
      <c r="Q14" s="238">
        <v>107.64626899999999</v>
      </c>
      <c r="R14" s="238">
        <v>106.4</v>
      </c>
      <c r="S14" s="238">
        <f t="shared" si="6"/>
        <v>56.184561551036339</v>
      </c>
      <c r="T14" s="238">
        <f t="shared" si="7"/>
        <v>98.842255275935315</v>
      </c>
      <c r="U14" s="238">
        <v>103.408</v>
      </c>
      <c r="V14" s="238">
        <v>54.604634782608692</v>
      </c>
      <c r="W14" s="240">
        <f t="shared" si="8"/>
        <v>96.062781330581942</v>
      </c>
      <c r="X14" s="241">
        <v>160.39426899999998</v>
      </c>
      <c r="Y14" s="238">
        <v>164.60000000000002</v>
      </c>
      <c r="Z14" s="238">
        <v>97.3071820989325</v>
      </c>
      <c r="AA14" s="238">
        <f t="shared" si="9"/>
        <v>102.62212049484141</v>
      </c>
      <c r="AB14" s="238">
        <v>161.608</v>
      </c>
      <c r="AC14" s="238">
        <v>95.538390550694302</v>
      </c>
      <c r="AD14" s="238">
        <f t="shared" si="10"/>
        <v>100.756717186697</v>
      </c>
      <c r="AE14" s="238">
        <v>158.672</v>
      </c>
      <c r="AF14" s="238">
        <v>91.703307203478289</v>
      </c>
      <c r="AG14" s="242">
        <f t="shared" si="11"/>
        <v>98.926227844213074</v>
      </c>
      <c r="AH14" s="311">
        <v>210.75926899999999</v>
      </c>
      <c r="AI14" s="312">
        <v>220.70000000000002</v>
      </c>
      <c r="AJ14" s="312">
        <v>124.12854799999999</v>
      </c>
      <c r="AK14" s="312">
        <f t="shared" si="12"/>
        <v>104.71662814507106</v>
      </c>
      <c r="AL14" s="312">
        <v>214.88299999999998</v>
      </c>
      <c r="AM14" s="312">
        <v>124.64539034795988</v>
      </c>
      <c r="AN14" s="314">
        <f t="shared" si="0"/>
        <v>101.95660718485411</v>
      </c>
      <c r="AO14" s="241">
        <v>312.01326899999998</v>
      </c>
      <c r="AP14" s="238">
        <v>321.721</v>
      </c>
      <c r="AQ14" s="238">
        <v>188.40630608941052</v>
      </c>
      <c r="AR14" s="242">
        <f t="shared" si="1"/>
        <v>103.11131992274343</v>
      </c>
      <c r="AS14" s="241">
        <v>609.86940700000002</v>
      </c>
      <c r="AT14" s="238">
        <v>677.80100000000016</v>
      </c>
      <c r="AU14" s="238">
        <v>503.63160052357443</v>
      </c>
      <c r="AV14" s="242">
        <f t="shared" si="2"/>
        <v>111.13871137333507</v>
      </c>
      <c r="AW14" s="117"/>
      <c r="AX14" s="93"/>
      <c r="AY14" s="449" t="s">
        <v>201</v>
      </c>
      <c r="AZ14" s="431"/>
      <c r="BA14" s="125">
        <f t="shared" si="13"/>
        <v>-1.8654033081444084</v>
      </c>
      <c r="BB14" s="131">
        <f t="shared" si="3"/>
        <v>-1.8654033081444084</v>
      </c>
      <c r="BC14" s="9"/>
      <c r="BD14" s="10"/>
      <c r="BE14" s="8"/>
      <c r="BF14" s="9"/>
      <c r="BG14" s="10"/>
      <c r="BH14" s="8"/>
      <c r="BI14" s="9"/>
      <c r="BJ14" s="10"/>
      <c r="BK14" s="8"/>
      <c r="BL14" s="9"/>
      <c r="BM14" s="10"/>
      <c r="BN14" s="8"/>
      <c r="BO14" s="9"/>
      <c r="BP14" s="10"/>
      <c r="BQ14" s="8"/>
      <c r="BR14" s="9"/>
      <c r="BS14" s="10"/>
      <c r="BT14" s="8"/>
      <c r="BU14" s="9"/>
      <c r="BV14" s="10"/>
      <c r="BW14" s="8"/>
      <c r="BX14" s="9"/>
      <c r="BY14" s="10"/>
      <c r="BZ14" s="8"/>
      <c r="CA14" s="9"/>
      <c r="CG14" s="104"/>
      <c r="CH14" s="13"/>
    </row>
    <row r="15" spans="1:88" s="11" customFormat="1" ht="63" hidden="1" customHeight="1" outlineLevel="1" x14ac:dyDescent="0.25">
      <c r="A15" s="234">
        <v>5</v>
      </c>
      <c r="B15" s="235" t="s">
        <v>108</v>
      </c>
      <c r="C15" s="236" t="s">
        <v>17</v>
      </c>
      <c r="D15" s="237">
        <v>252.13151700000006</v>
      </c>
      <c r="E15" s="238"/>
      <c r="F15" s="238"/>
      <c r="G15" s="238">
        <v>280.66621299999997</v>
      </c>
      <c r="H15" s="238">
        <v>17.090117823999996</v>
      </c>
      <c r="I15" s="238">
        <v>111.31738560078543</v>
      </c>
      <c r="J15" s="238">
        <v>23.388851083333332</v>
      </c>
      <c r="K15" s="238">
        <v>19.39</v>
      </c>
      <c r="L15" s="238">
        <v>1.05971142</v>
      </c>
      <c r="M15" s="238">
        <f t="shared" si="4"/>
        <v>82.902746829736856</v>
      </c>
      <c r="N15" s="238">
        <v>22.182000000000002</v>
      </c>
      <c r="O15" s="238">
        <v>0.72779599999999989</v>
      </c>
      <c r="P15" s="238">
        <f t="shared" si="5"/>
        <v>94.840058286602542</v>
      </c>
      <c r="Q15" s="238">
        <v>51.985999999999997</v>
      </c>
      <c r="R15" s="238">
        <v>40.9</v>
      </c>
      <c r="S15" s="238">
        <f t="shared" si="6"/>
        <v>1.7244287171767054</v>
      </c>
      <c r="T15" s="238">
        <f t="shared" si="7"/>
        <v>78.675027892124803</v>
      </c>
      <c r="U15" s="238">
        <v>41.32</v>
      </c>
      <c r="V15" s="238">
        <v>1.7421367871330433</v>
      </c>
      <c r="W15" s="240">
        <f t="shared" si="8"/>
        <v>79.482937713999917</v>
      </c>
      <c r="X15" s="241">
        <v>70.662000000000006</v>
      </c>
      <c r="Y15" s="238">
        <v>54.13</v>
      </c>
      <c r="Z15" s="238">
        <v>2.7708588366031526</v>
      </c>
      <c r="AA15" s="238">
        <f t="shared" si="9"/>
        <v>76.604115366109085</v>
      </c>
      <c r="AB15" s="238">
        <v>59.71</v>
      </c>
      <c r="AC15" s="238">
        <v>3.056493277915652</v>
      </c>
      <c r="AD15" s="238">
        <f t="shared" si="10"/>
        <v>84.500863264555207</v>
      </c>
      <c r="AE15" s="238">
        <v>64.072000000000003</v>
      </c>
      <c r="AF15" s="238">
        <v>6.8645157102752998</v>
      </c>
      <c r="AG15" s="242">
        <f t="shared" si="11"/>
        <v>90.673912428179221</v>
      </c>
      <c r="AH15" s="311">
        <v>94.13600000000001</v>
      </c>
      <c r="AI15" s="312">
        <v>71.41</v>
      </c>
      <c r="AJ15" s="312">
        <v>7.4107880000000002</v>
      </c>
      <c r="AK15" s="312">
        <f t="shared" si="12"/>
        <v>75.85833262513809</v>
      </c>
      <c r="AL15" s="312">
        <v>86.261400000000009</v>
      </c>
      <c r="AM15" s="312">
        <v>15.523152710258259</v>
      </c>
      <c r="AN15" s="314">
        <f t="shared" si="0"/>
        <v>91.634868700603377</v>
      </c>
      <c r="AO15" s="241">
        <v>140.828</v>
      </c>
      <c r="AP15" s="238">
        <v>131.21899999999999</v>
      </c>
      <c r="AQ15" s="238">
        <v>10.465810552311826</v>
      </c>
      <c r="AR15" s="242">
        <f t="shared" si="1"/>
        <v>93.176783026102754</v>
      </c>
      <c r="AS15" s="241">
        <v>280.66621299999997</v>
      </c>
      <c r="AT15" s="238">
        <v>247.404</v>
      </c>
      <c r="AU15" s="238">
        <v>17.31540437000513</v>
      </c>
      <c r="AV15" s="242">
        <f t="shared" si="2"/>
        <v>88.148836069555699</v>
      </c>
      <c r="AW15" s="117"/>
      <c r="AX15" s="93" t="s">
        <v>202</v>
      </c>
      <c r="AY15" s="130">
        <f t="shared" ref="AY15:AY27" si="14">+AC15/$AC$6*100</f>
        <v>3.4013440548292806E-3</v>
      </c>
      <c r="AZ15" s="125">
        <f t="shared" ref="AZ15:AZ24" si="15">W15-T15</f>
        <v>0.80790982187511418</v>
      </c>
      <c r="BA15" s="125">
        <f t="shared" si="13"/>
        <v>7.8967478984461223</v>
      </c>
      <c r="BB15" s="131">
        <f t="shared" si="3"/>
        <v>7.0888380765710082</v>
      </c>
      <c r="BC15" s="9"/>
      <c r="BD15" s="10"/>
      <c r="BE15" s="8"/>
      <c r="BF15" s="9"/>
      <c r="BG15" s="10"/>
      <c r="BH15" s="8"/>
      <c r="BI15" s="9"/>
      <c r="BJ15" s="10"/>
      <c r="BK15" s="8"/>
      <c r="BL15" s="9"/>
      <c r="BM15" s="10"/>
      <c r="BN15" s="8"/>
      <c r="BO15" s="9"/>
      <c r="BP15" s="10"/>
      <c r="BQ15" s="8"/>
      <c r="BR15" s="9"/>
      <c r="BS15" s="10"/>
      <c r="BT15" s="8"/>
      <c r="BU15" s="9"/>
      <c r="BV15" s="10"/>
      <c r="BW15" s="8"/>
      <c r="BX15" s="9"/>
      <c r="BY15" s="10"/>
      <c r="BZ15" s="8"/>
      <c r="CA15" s="9"/>
      <c r="CG15" s="104"/>
    </row>
    <row r="16" spans="1:88" s="11" customFormat="1" ht="63" hidden="1" customHeight="1" outlineLevel="1" x14ac:dyDescent="0.25">
      <c r="A16" s="234">
        <v>6</v>
      </c>
      <c r="B16" s="235" t="s">
        <v>109</v>
      </c>
      <c r="C16" s="236" t="s">
        <v>17</v>
      </c>
      <c r="D16" s="237">
        <v>134.66800000000001</v>
      </c>
      <c r="E16" s="238">
        <v>127</v>
      </c>
      <c r="F16" s="238">
        <v>94.074074074074076</v>
      </c>
      <c r="G16" s="238">
        <v>132.666</v>
      </c>
      <c r="H16" s="243">
        <v>1061.328</v>
      </c>
      <c r="I16" s="238">
        <v>98.513381055633104</v>
      </c>
      <c r="J16" s="238">
        <v>43.953000000000003</v>
      </c>
      <c r="K16" s="238">
        <v>11.8</v>
      </c>
      <c r="L16" s="243">
        <v>86.14</v>
      </c>
      <c r="M16" s="238">
        <f t="shared" si="4"/>
        <v>26.84685914499579</v>
      </c>
      <c r="N16" s="238">
        <v>12.382999999999999</v>
      </c>
      <c r="O16" s="243">
        <v>107.62942</v>
      </c>
      <c r="P16" s="238">
        <f t="shared" si="5"/>
        <v>28.17327599936295</v>
      </c>
      <c r="Q16" s="244">
        <v>22.55</v>
      </c>
      <c r="R16" s="238">
        <v>23.6</v>
      </c>
      <c r="S16" s="243">
        <f t="shared" si="6"/>
        <v>205.12430820071316</v>
      </c>
      <c r="T16" s="238">
        <f t="shared" si="7"/>
        <v>104.65631929046563</v>
      </c>
      <c r="U16" s="238">
        <v>22.997999999999998</v>
      </c>
      <c r="V16" s="238">
        <v>199.89189999999999</v>
      </c>
      <c r="W16" s="240">
        <f t="shared" si="8"/>
        <v>101.98669623059867</v>
      </c>
      <c r="X16" s="241">
        <v>34.770000000000003</v>
      </c>
      <c r="Y16" s="238">
        <v>34.5</v>
      </c>
      <c r="Z16" s="243">
        <v>302.57383321497963</v>
      </c>
      <c r="AA16" s="238">
        <f t="shared" si="9"/>
        <v>99.223468507333905</v>
      </c>
      <c r="AB16" s="238">
        <v>34.798000000000002</v>
      </c>
      <c r="AC16" s="238">
        <v>297.42836859364013</v>
      </c>
      <c r="AD16" s="238">
        <f t="shared" si="10"/>
        <v>100.08052919183203</v>
      </c>
      <c r="AE16" s="238">
        <v>35.018000000000001</v>
      </c>
      <c r="AF16" s="238">
        <v>353.71845999999999</v>
      </c>
      <c r="AG16" s="242">
        <f t="shared" si="11"/>
        <v>100.71325855622662</v>
      </c>
      <c r="AH16" s="311">
        <v>43.410000000000004</v>
      </c>
      <c r="AI16" s="312">
        <v>47.2</v>
      </c>
      <c r="AJ16" s="315">
        <v>535.56659999999999</v>
      </c>
      <c r="AK16" s="312">
        <f t="shared" si="12"/>
        <v>108.7307072103202</v>
      </c>
      <c r="AL16" s="312">
        <v>46.730000000000004</v>
      </c>
      <c r="AM16" s="312">
        <v>488.49646000000001</v>
      </c>
      <c r="AN16" s="314">
        <f t="shared" si="0"/>
        <v>107.64800737157336</v>
      </c>
      <c r="AO16" s="241">
        <v>66.97</v>
      </c>
      <c r="AP16" s="238">
        <v>60.300000000000004</v>
      </c>
      <c r="AQ16" s="243">
        <v>609.09312747729746</v>
      </c>
      <c r="AR16" s="242">
        <f t="shared" si="1"/>
        <v>90.04031655965359</v>
      </c>
      <c r="AS16" s="241">
        <v>132.666</v>
      </c>
      <c r="AT16" s="238">
        <v>132.69999999999999</v>
      </c>
      <c r="AU16" s="238">
        <v>1340.408922325661</v>
      </c>
      <c r="AV16" s="242">
        <f t="shared" si="2"/>
        <v>100.02562826948878</v>
      </c>
      <c r="AW16" s="167"/>
      <c r="AX16" s="27"/>
      <c r="AY16" s="130">
        <f t="shared" si="14"/>
        <v>0.3309859113917108</v>
      </c>
      <c r="AZ16" s="125">
        <f t="shared" si="15"/>
        <v>-2.6696230598669644</v>
      </c>
      <c r="BA16" s="125">
        <f t="shared" si="13"/>
        <v>0.85706068449812278</v>
      </c>
      <c r="BB16" s="131">
        <f t="shared" si="3"/>
        <v>3.5266837443650871</v>
      </c>
      <c r="BC16" s="12"/>
      <c r="BD16" s="10"/>
      <c r="BE16" s="8"/>
      <c r="BF16" s="12"/>
      <c r="BG16" s="10"/>
      <c r="BH16" s="8"/>
      <c r="BI16" s="12"/>
      <c r="BJ16" s="10"/>
      <c r="BK16" s="8"/>
      <c r="BL16" s="12"/>
      <c r="BM16" s="10"/>
      <c r="BN16" s="8"/>
      <c r="BO16" s="12"/>
      <c r="BP16" s="10"/>
      <c r="BQ16" s="8"/>
      <c r="BR16" s="12"/>
      <c r="BS16" s="10"/>
      <c r="BT16" s="8"/>
      <c r="BU16" s="12"/>
      <c r="BV16" s="10"/>
      <c r="BW16" s="8"/>
      <c r="BX16" s="12"/>
      <c r="BY16" s="10"/>
      <c r="BZ16" s="8"/>
      <c r="CA16" s="12"/>
      <c r="CG16" s="104"/>
    </row>
    <row r="17" spans="1:86" s="11" customFormat="1" ht="30" hidden="1" customHeight="1" outlineLevel="2" x14ac:dyDescent="0.25">
      <c r="A17" s="234">
        <v>7</v>
      </c>
      <c r="B17" s="235" t="s">
        <v>110</v>
      </c>
      <c r="C17" s="236" t="s">
        <v>103</v>
      </c>
      <c r="D17" s="237">
        <v>3578.8429999999998</v>
      </c>
      <c r="E17" s="238"/>
      <c r="F17" s="238"/>
      <c r="G17" s="238">
        <v>3583.6449999999991</v>
      </c>
      <c r="H17" s="238">
        <v>1059.5118115399998</v>
      </c>
      <c r="I17" s="238">
        <v>100.13417744226274</v>
      </c>
      <c r="J17" s="238">
        <v>298.63708333333324</v>
      </c>
      <c r="K17" s="238">
        <v>312.60000000000002</v>
      </c>
      <c r="L17" s="238">
        <v>92.420815199999993</v>
      </c>
      <c r="M17" s="238">
        <f t="shared" si="4"/>
        <v>104.67554682453203</v>
      </c>
      <c r="N17" s="238">
        <v>315.54899999999998</v>
      </c>
      <c r="O17" s="238">
        <v>93.292699999999996</v>
      </c>
      <c r="P17" s="238">
        <f t="shared" si="5"/>
        <v>105.66303302922026</v>
      </c>
      <c r="Q17" s="238">
        <v>618.10799999999995</v>
      </c>
      <c r="R17" s="238">
        <v>592.29999999999995</v>
      </c>
      <c r="S17" s="238">
        <f t="shared" si="6"/>
        <v>175.11478260869563</v>
      </c>
      <c r="T17" s="238">
        <f t="shared" si="7"/>
        <v>95.824677888006633</v>
      </c>
      <c r="U17" s="238">
        <v>599.21900000000005</v>
      </c>
      <c r="V17" s="238">
        <v>177.16040000000001</v>
      </c>
      <c r="W17" s="240">
        <f t="shared" si="8"/>
        <v>96.944061555585776</v>
      </c>
      <c r="X17" s="241">
        <v>932.74399999999991</v>
      </c>
      <c r="Y17" s="238">
        <v>905</v>
      </c>
      <c r="Z17" s="238">
        <v>267.56521739130437</v>
      </c>
      <c r="AA17" s="238">
        <f t="shared" si="9"/>
        <v>97.025550418978838</v>
      </c>
      <c r="AB17" s="238">
        <v>911.9190000000001</v>
      </c>
      <c r="AC17" s="238">
        <v>269.61083478260872</v>
      </c>
      <c r="AD17" s="238">
        <f t="shared" si="10"/>
        <v>97.767340234834009</v>
      </c>
      <c r="AE17" s="238">
        <v>916.82200000000012</v>
      </c>
      <c r="AF17" s="238">
        <v>271.06042000000002</v>
      </c>
      <c r="AG17" s="242">
        <f t="shared" si="11"/>
        <v>98.292993575943683</v>
      </c>
      <c r="AH17" s="311">
        <v>1185.0309999999999</v>
      </c>
      <c r="AI17" s="312">
        <v>1207.4000000000001</v>
      </c>
      <c r="AJ17" s="312">
        <v>356.97039999999998</v>
      </c>
      <c r="AK17" s="312">
        <f t="shared" si="12"/>
        <v>101.88762994385803</v>
      </c>
      <c r="AL17" s="312">
        <v>1219.2220000000002</v>
      </c>
      <c r="AM17" s="312">
        <v>360.46559999999999</v>
      </c>
      <c r="AN17" s="314">
        <f t="shared" si="0"/>
        <v>102.88524097681835</v>
      </c>
      <c r="AO17" s="241"/>
      <c r="AP17" s="238">
        <v>1509.8000000000002</v>
      </c>
      <c r="AQ17" s="238">
        <v>446.37538960000006</v>
      </c>
      <c r="AR17" s="242">
        <v>83.298069490826919</v>
      </c>
      <c r="AS17" s="241">
        <v>3583.6449999999991</v>
      </c>
      <c r="AT17" s="239">
        <v>3350.0000000000005</v>
      </c>
      <c r="AU17" s="239">
        <v>990.43420000000003</v>
      </c>
      <c r="AV17" s="242">
        <f t="shared" si="2"/>
        <v>93.48024148597311</v>
      </c>
      <c r="AW17" s="166"/>
      <c r="AX17" s="27" t="s">
        <v>204</v>
      </c>
      <c r="AY17" s="130">
        <f t="shared" si="14"/>
        <v>0.30002984682850409</v>
      </c>
      <c r="AZ17" s="125">
        <f t="shared" si="15"/>
        <v>1.1193836675791431</v>
      </c>
      <c r="BA17" s="125">
        <f t="shared" si="13"/>
        <v>0.74178981585517079</v>
      </c>
      <c r="BB17" s="131">
        <f t="shared" si="3"/>
        <v>-0.37759385172397231</v>
      </c>
      <c r="BC17" s="9"/>
      <c r="BD17" s="10"/>
      <c r="BE17" s="8"/>
      <c r="BF17" s="9"/>
      <c r="BG17" s="10"/>
      <c r="BH17" s="8"/>
      <c r="BI17" s="9"/>
      <c r="BJ17" s="10"/>
      <c r="BK17" s="8"/>
      <c r="BL17" s="9"/>
      <c r="BM17" s="10"/>
      <c r="BN17" s="8"/>
      <c r="BO17" s="9"/>
      <c r="BP17" s="10"/>
      <c r="BQ17" s="8"/>
      <c r="BR17" s="9"/>
      <c r="BS17" s="10"/>
      <c r="BT17" s="8"/>
      <c r="BU17" s="9"/>
      <c r="BV17" s="10"/>
      <c r="BW17" s="8"/>
      <c r="BX17" s="9"/>
      <c r="BY17" s="10"/>
      <c r="BZ17" s="8"/>
      <c r="CA17" s="9"/>
      <c r="CG17" s="104"/>
    </row>
    <row r="18" spans="1:86" s="11" customFormat="1" ht="63" hidden="1" customHeight="1" outlineLevel="1" collapsed="1" x14ac:dyDescent="0.25">
      <c r="A18" s="234">
        <v>7</v>
      </c>
      <c r="B18" s="235" t="s">
        <v>111</v>
      </c>
      <c r="C18" s="236" t="s">
        <v>17</v>
      </c>
      <c r="D18" s="237">
        <v>751.24700000000007</v>
      </c>
      <c r="E18" s="238">
        <v>865.1</v>
      </c>
      <c r="F18" s="238">
        <v>115.2</v>
      </c>
      <c r="G18" s="238">
        <v>843.69899999999996</v>
      </c>
      <c r="H18" s="238">
        <v>3923.28944761398</v>
      </c>
      <c r="I18" s="238">
        <v>112.30647177293218</v>
      </c>
      <c r="J18" s="238">
        <v>92.9</v>
      </c>
      <c r="K18" s="238">
        <v>72.599999999999994</v>
      </c>
      <c r="L18" s="238">
        <v>298.51956947999997</v>
      </c>
      <c r="M18" s="238">
        <f t="shared" si="4"/>
        <v>78.148546824542507</v>
      </c>
      <c r="N18" s="238">
        <v>83.68</v>
      </c>
      <c r="O18" s="238">
        <v>298.62797799999998</v>
      </c>
      <c r="P18" s="238">
        <f t="shared" si="5"/>
        <v>90.07534983853607</v>
      </c>
      <c r="Q18" s="238">
        <v>131.09800000000001</v>
      </c>
      <c r="R18" s="238">
        <v>150.69999999999999</v>
      </c>
      <c r="S18" s="238">
        <f t="shared" si="6"/>
        <v>566.58639395827674</v>
      </c>
      <c r="T18" s="238">
        <f t="shared" si="7"/>
        <v>114.95217318342002</v>
      </c>
      <c r="U18" s="238">
        <v>158.71300000000002</v>
      </c>
      <c r="V18" s="238">
        <v>596.71284900000001</v>
      </c>
      <c r="W18" s="240">
        <f t="shared" si="8"/>
        <v>121.06439457505074</v>
      </c>
      <c r="X18" s="241">
        <v>198.07600000000002</v>
      </c>
      <c r="Y18" s="238">
        <v>226.2</v>
      </c>
      <c r="Z18" s="238">
        <v>850.44354554321308</v>
      </c>
      <c r="AA18" s="238">
        <f t="shared" si="9"/>
        <v>114.19859044003312</v>
      </c>
      <c r="AB18" s="238">
        <v>234.21300000000002</v>
      </c>
      <c r="AC18" s="238">
        <v>880.57000058493622</v>
      </c>
      <c r="AD18" s="238">
        <f t="shared" si="10"/>
        <v>118.24400735071387</v>
      </c>
      <c r="AE18" s="238">
        <v>238.18800000000002</v>
      </c>
      <c r="AF18" s="238">
        <v>915.23836600000004</v>
      </c>
      <c r="AG18" s="242">
        <f t="shared" si="11"/>
        <v>120.25081281932187</v>
      </c>
      <c r="AH18" s="311">
        <v>267.43299999999999</v>
      </c>
      <c r="AI18" s="312">
        <v>281.5</v>
      </c>
      <c r="AJ18" s="312">
        <v>989.44480513292024</v>
      </c>
      <c r="AK18" s="312">
        <f t="shared" si="12"/>
        <v>105.26000904899546</v>
      </c>
      <c r="AL18" s="312">
        <v>285.673</v>
      </c>
      <c r="AM18" s="312">
        <v>1148.1266439999999</v>
      </c>
      <c r="AN18" s="314">
        <f t="shared" si="0"/>
        <v>106.82039987585676</v>
      </c>
      <c r="AO18" s="241">
        <v>399.85299999999995</v>
      </c>
      <c r="AP18" s="238">
        <v>457</v>
      </c>
      <c r="AQ18" s="238">
        <v>1756.3625129654224</v>
      </c>
      <c r="AR18" s="242">
        <f>+AP18/AO18*100</f>
        <v>114.29200231084926</v>
      </c>
      <c r="AS18" s="241">
        <v>843.69899999999996</v>
      </c>
      <c r="AT18" s="238">
        <v>877.58800000000008</v>
      </c>
      <c r="AU18" s="238">
        <v>3372.1354860077254</v>
      </c>
      <c r="AV18" s="242">
        <f t="shared" si="2"/>
        <v>104.01671686229332</v>
      </c>
      <c r="AW18" s="117"/>
      <c r="AX18" s="93"/>
      <c r="AY18" s="130">
        <f t="shared" si="14"/>
        <v>0.97992086486546592</v>
      </c>
      <c r="AZ18" s="125">
        <f t="shared" si="15"/>
        <v>6.112221391630726</v>
      </c>
      <c r="BA18" s="125">
        <f t="shared" si="13"/>
        <v>4.0454169106807569</v>
      </c>
      <c r="BB18" s="131">
        <f t="shared" si="3"/>
        <v>-2.066804480949969</v>
      </c>
      <c r="BC18" s="9"/>
      <c r="BD18" s="10"/>
      <c r="BE18" s="8"/>
      <c r="BF18" s="9"/>
      <c r="BG18" s="10"/>
      <c r="BH18" s="8"/>
      <c r="BI18" s="9"/>
      <c r="BJ18" s="10"/>
      <c r="BK18" s="8"/>
      <c r="BL18" s="9"/>
      <c r="BM18" s="10"/>
      <c r="BN18" s="8"/>
      <c r="BO18" s="9"/>
      <c r="BP18" s="10"/>
      <c r="BQ18" s="8"/>
      <c r="BR18" s="9"/>
      <c r="BS18" s="10"/>
      <c r="BT18" s="8"/>
      <c r="BU18" s="9"/>
      <c r="BV18" s="10"/>
      <c r="BW18" s="8"/>
      <c r="BX18" s="9"/>
      <c r="BY18" s="10"/>
      <c r="BZ18" s="8"/>
      <c r="CA18" s="9"/>
      <c r="CG18" s="104"/>
      <c r="CH18" s="13"/>
    </row>
    <row r="19" spans="1:86" s="11" customFormat="1" ht="63" hidden="1" customHeight="1" outlineLevel="1" x14ac:dyDescent="0.25">
      <c r="A19" s="234">
        <v>8</v>
      </c>
      <c r="B19" s="235" t="s">
        <v>112</v>
      </c>
      <c r="C19" s="236" t="s">
        <v>17</v>
      </c>
      <c r="D19" s="237">
        <v>137.49199999999999</v>
      </c>
      <c r="E19" s="238"/>
      <c r="F19" s="238"/>
      <c r="G19" s="238">
        <v>89.295000000000002</v>
      </c>
      <c r="H19" s="238">
        <v>462.280215</v>
      </c>
      <c r="I19" s="238">
        <v>64.945596834724938</v>
      </c>
      <c r="J19" s="238">
        <v>7.4412500000000001</v>
      </c>
      <c r="K19" s="238">
        <v>9.1</v>
      </c>
      <c r="L19" s="238">
        <v>46.844103488000002</v>
      </c>
      <c r="M19" s="238">
        <f t="shared" si="4"/>
        <v>122.29128170670249</v>
      </c>
      <c r="N19" s="238">
        <v>2.512</v>
      </c>
      <c r="O19" s="238">
        <v>12.15517</v>
      </c>
      <c r="P19" s="238">
        <f t="shared" si="5"/>
        <v>33.757769192004034</v>
      </c>
      <c r="Q19" s="238">
        <v>22.337</v>
      </c>
      <c r="R19" s="238">
        <v>25</v>
      </c>
      <c r="S19" s="238">
        <f t="shared" si="6"/>
        <v>120.97103762454115</v>
      </c>
      <c r="T19" s="238">
        <f t="shared" si="7"/>
        <v>111.92192326632942</v>
      </c>
      <c r="U19" s="238">
        <v>7.6280000000000001</v>
      </c>
      <c r="V19" s="238">
        <v>36.910682999999999</v>
      </c>
      <c r="W19" s="240">
        <f t="shared" si="8"/>
        <v>34.149617227022425</v>
      </c>
      <c r="X19" s="241">
        <v>36.091000000000001</v>
      </c>
      <c r="Y19" s="238">
        <v>37.299999999999997</v>
      </c>
      <c r="Z19" s="238">
        <v>180.48878813581538</v>
      </c>
      <c r="AA19" s="238">
        <f t="shared" si="9"/>
        <v>103.34986561746695</v>
      </c>
      <c r="AB19" s="238">
        <v>19.928000000000001</v>
      </c>
      <c r="AC19" s="238">
        <v>96.42843351127425</v>
      </c>
      <c r="AD19" s="238">
        <f t="shared" si="10"/>
        <v>55.215981823723368</v>
      </c>
      <c r="AE19" s="238">
        <v>15.042</v>
      </c>
      <c r="AF19" s="238">
        <v>73.167503999999994</v>
      </c>
      <c r="AG19" s="242">
        <f t="shared" si="11"/>
        <v>41.67798065999834</v>
      </c>
      <c r="AH19" s="311">
        <v>43.786000000000001</v>
      </c>
      <c r="AI19" s="312">
        <v>36.6</v>
      </c>
      <c r="AJ19" s="312">
        <v>173.65243270841643</v>
      </c>
      <c r="AK19" s="312">
        <f t="shared" si="12"/>
        <v>83.588361576759695</v>
      </c>
      <c r="AL19" s="312">
        <v>21.073</v>
      </c>
      <c r="AM19" s="312">
        <v>111.974755</v>
      </c>
      <c r="AN19" s="314">
        <f t="shared" si="0"/>
        <v>48.127255287078064</v>
      </c>
      <c r="AO19" s="241">
        <v>56.930999999999997</v>
      </c>
      <c r="AP19" s="238">
        <v>38.841999999999999</v>
      </c>
      <c r="AQ19" s="238">
        <v>188.9357924722776</v>
      </c>
      <c r="AR19" s="242">
        <f>+AP19/AO19*100</f>
        <v>68.226449561750186</v>
      </c>
      <c r="AS19" s="241">
        <v>89.295000000000002</v>
      </c>
      <c r="AT19" s="238">
        <v>113.642</v>
      </c>
      <c r="AU19" s="238">
        <v>552.77898481372154</v>
      </c>
      <c r="AV19" s="242">
        <f t="shared" si="2"/>
        <v>127.26580435634693</v>
      </c>
      <c r="AW19" s="430" t="s">
        <v>205</v>
      </c>
      <c r="AX19" s="431"/>
      <c r="AY19" s="130">
        <f t="shared" si="14"/>
        <v>0.10730803218508647</v>
      </c>
      <c r="AZ19" s="125">
        <f t="shared" si="15"/>
        <v>-77.772306039306983</v>
      </c>
      <c r="BA19" s="125">
        <f t="shared" si="13"/>
        <v>-48.133883793743578</v>
      </c>
      <c r="BB19" s="131">
        <f t="shared" si="3"/>
        <v>29.638422245563405</v>
      </c>
      <c r="BC19" s="9"/>
      <c r="BD19" s="10"/>
      <c r="BE19" s="8"/>
      <c r="BF19" s="9"/>
      <c r="BG19" s="10"/>
      <c r="BH19" s="8"/>
      <c r="BI19" s="9"/>
      <c r="BJ19" s="10"/>
      <c r="BK19" s="8"/>
      <c r="BL19" s="9"/>
      <c r="BM19" s="10"/>
      <c r="BN19" s="8"/>
      <c r="BO19" s="9"/>
      <c r="BP19" s="10"/>
      <c r="BQ19" s="8"/>
      <c r="BR19" s="9"/>
      <c r="BS19" s="10"/>
      <c r="BT19" s="8"/>
      <c r="BU19" s="9"/>
      <c r="BV19" s="10"/>
      <c r="BW19" s="8"/>
      <c r="BX19" s="9"/>
      <c r="BY19" s="10"/>
      <c r="BZ19" s="8"/>
      <c r="CA19" s="9"/>
      <c r="CG19" s="104"/>
      <c r="CH19" s="13"/>
    </row>
    <row r="20" spans="1:86" s="11" customFormat="1" ht="63" hidden="1" customHeight="1" outlineLevel="1" x14ac:dyDescent="0.25">
      <c r="A20" s="234">
        <v>9</v>
      </c>
      <c r="B20" s="235" t="s">
        <v>113</v>
      </c>
      <c r="C20" s="236" t="s">
        <v>17</v>
      </c>
      <c r="D20" s="237">
        <v>727.58584100000007</v>
      </c>
      <c r="E20" s="238">
        <v>599</v>
      </c>
      <c r="F20" s="238">
        <v>82.3</v>
      </c>
      <c r="G20" s="238">
        <v>615.94844799999998</v>
      </c>
      <c r="H20" s="243">
        <v>3562.498052405957</v>
      </c>
      <c r="I20" s="238">
        <v>84.656464336006763</v>
      </c>
      <c r="J20" s="238">
        <v>100</v>
      </c>
      <c r="K20" s="238">
        <v>21.9</v>
      </c>
      <c r="L20" s="243">
        <v>123.8236812</v>
      </c>
      <c r="M20" s="238">
        <f t="shared" si="4"/>
        <v>21.9</v>
      </c>
      <c r="N20" s="238">
        <v>29.346</v>
      </c>
      <c r="O20" s="243">
        <v>137.93539799999999</v>
      </c>
      <c r="P20" s="238">
        <f t="shared" si="5"/>
        <v>29.346</v>
      </c>
      <c r="Q20" s="244">
        <v>131.19900000000001</v>
      </c>
      <c r="R20" s="238">
        <v>44</v>
      </c>
      <c r="S20" s="243">
        <f t="shared" si="6"/>
        <v>237.80067565341122</v>
      </c>
      <c r="T20" s="238">
        <f t="shared" si="7"/>
        <v>33.536840982019676</v>
      </c>
      <c r="U20" s="238">
        <v>53.412000000000006</v>
      </c>
      <c r="V20" s="238">
        <v>288.66840200000001</v>
      </c>
      <c r="W20" s="240">
        <f t="shared" si="8"/>
        <v>40.710676148446254</v>
      </c>
      <c r="X20" s="241">
        <v>159.58262100000002</v>
      </c>
      <c r="Y20" s="238">
        <v>54.2</v>
      </c>
      <c r="Z20" s="243">
        <v>370.10210795554116</v>
      </c>
      <c r="AA20" s="238">
        <f t="shared" si="9"/>
        <v>33.963598078765727</v>
      </c>
      <c r="AB20" s="238">
        <v>72.112000000000009</v>
      </c>
      <c r="AC20" s="238">
        <v>386.79424940420273</v>
      </c>
      <c r="AD20" s="238">
        <f t="shared" si="10"/>
        <v>45.187877945681819</v>
      </c>
      <c r="AE20" s="238">
        <v>75.783251000000007</v>
      </c>
      <c r="AF20" s="238">
        <v>400.51788699999997</v>
      </c>
      <c r="AG20" s="242">
        <f t="shared" si="11"/>
        <v>47.488411034432126</v>
      </c>
      <c r="AH20" s="311">
        <v>237.33662100000001</v>
      </c>
      <c r="AI20" s="312">
        <v>93.8</v>
      </c>
      <c r="AJ20" s="315">
        <v>353.04100178547367</v>
      </c>
      <c r="AK20" s="312">
        <f t="shared" si="12"/>
        <v>39.521924431544001</v>
      </c>
      <c r="AL20" s="312">
        <v>87.351251000000005</v>
      </c>
      <c r="AM20" s="312">
        <v>485.22113200000001</v>
      </c>
      <c r="AN20" s="314">
        <f t="shared" si="0"/>
        <v>36.804792548217833</v>
      </c>
      <c r="AO20" s="241">
        <v>345.55862100000002</v>
      </c>
      <c r="AP20" s="238">
        <v>258.87325099999998</v>
      </c>
      <c r="AQ20" s="243">
        <v>1368.1567644985382</v>
      </c>
      <c r="AR20" s="242">
        <f>+AP20/AO20*100</f>
        <v>74.91442414339302</v>
      </c>
      <c r="AS20" s="241">
        <v>615.94844799999998</v>
      </c>
      <c r="AT20" s="238">
        <v>465.91025100000002</v>
      </c>
      <c r="AU20" s="238">
        <v>2462.3566131012199</v>
      </c>
      <c r="AV20" s="242">
        <f t="shared" si="2"/>
        <v>75.641111283391055</v>
      </c>
      <c r="AW20" s="117"/>
      <c r="AX20" s="93" t="s">
        <v>206</v>
      </c>
      <c r="AY20" s="130">
        <f t="shared" si="14"/>
        <v>0.4304345539245924</v>
      </c>
      <c r="AZ20" s="125">
        <f t="shared" si="15"/>
        <v>7.1738351664265778</v>
      </c>
      <c r="BA20" s="125">
        <f t="shared" si="13"/>
        <v>11.224279866916092</v>
      </c>
      <c r="BB20" s="131">
        <f t="shared" si="3"/>
        <v>4.0504447004895141</v>
      </c>
      <c r="BC20" s="12"/>
      <c r="BD20" s="10"/>
      <c r="BE20" s="8"/>
      <c r="BF20" s="12"/>
      <c r="BG20" s="10"/>
      <c r="BH20" s="8"/>
      <c r="BI20" s="12"/>
      <c r="BJ20" s="10"/>
      <c r="BK20" s="8"/>
      <c r="BL20" s="12"/>
      <c r="BM20" s="10"/>
      <c r="BN20" s="8"/>
      <c r="BO20" s="12"/>
      <c r="BP20" s="10"/>
      <c r="BQ20" s="8"/>
      <c r="BR20" s="12"/>
      <c r="BS20" s="10"/>
      <c r="BT20" s="8"/>
      <c r="BU20" s="12"/>
      <c r="BV20" s="10"/>
      <c r="BW20" s="8"/>
      <c r="BX20" s="12"/>
      <c r="BY20" s="10"/>
      <c r="BZ20" s="8"/>
      <c r="CA20" s="12"/>
      <c r="CG20" s="104"/>
      <c r="CH20" s="13"/>
    </row>
    <row r="21" spans="1:86" s="11" customFormat="1" ht="30" hidden="1" customHeight="1" outlineLevel="2" x14ac:dyDescent="0.25">
      <c r="A21" s="234" t="s">
        <v>114</v>
      </c>
      <c r="B21" s="235" t="s">
        <v>115</v>
      </c>
      <c r="C21" s="236" t="s">
        <v>17</v>
      </c>
      <c r="D21" s="237" t="s">
        <v>101</v>
      </c>
      <c r="E21" s="238"/>
      <c r="F21" s="238"/>
      <c r="G21" s="238" t="s">
        <v>101</v>
      </c>
      <c r="H21" s="238" t="s">
        <v>101</v>
      </c>
      <c r="I21" s="238" t="s">
        <v>101</v>
      </c>
      <c r="J21" s="238" t="s">
        <v>101</v>
      </c>
      <c r="K21" s="238" t="s">
        <v>101</v>
      </c>
      <c r="L21" s="238" t="s">
        <v>101</v>
      </c>
      <c r="M21" s="238" t="s">
        <v>101</v>
      </c>
      <c r="N21" s="238" t="s">
        <v>101</v>
      </c>
      <c r="O21" s="238" t="s">
        <v>101</v>
      </c>
      <c r="P21" s="238" t="s">
        <v>101</v>
      </c>
      <c r="Q21" s="238">
        <v>0</v>
      </c>
      <c r="R21" s="238" t="s">
        <v>15</v>
      </c>
      <c r="S21" s="238" t="s">
        <v>101</v>
      </c>
      <c r="T21" s="238" t="s">
        <v>101</v>
      </c>
      <c r="U21" s="238" t="s">
        <v>101</v>
      </c>
      <c r="V21" s="238" t="s">
        <v>101</v>
      </c>
      <c r="W21" s="240" t="s">
        <v>101</v>
      </c>
      <c r="X21" s="241" t="s">
        <v>101</v>
      </c>
      <c r="Y21" s="238" t="s">
        <v>101</v>
      </c>
      <c r="Z21" s="238" t="s">
        <v>101</v>
      </c>
      <c r="AA21" s="238" t="s">
        <v>101</v>
      </c>
      <c r="AB21" s="238" t="s">
        <v>101</v>
      </c>
      <c r="AC21" s="238" t="s">
        <v>101</v>
      </c>
      <c r="AD21" s="238" t="s">
        <v>101</v>
      </c>
      <c r="AE21" s="238" t="s">
        <v>101</v>
      </c>
      <c r="AF21" s="238" t="s">
        <v>101</v>
      </c>
      <c r="AG21" s="242" t="s">
        <v>101</v>
      </c>
      <c r="AH21" s="311" t="s">
        <v>101</v>
      </c>
      <c r="AI21" s="312" t="s">
        <v>101</v>
      </c>
      <c r="AJ21" s="312" t="s">
        <v>101</v>
      </c>
      <c r="AK21" s="312" t="s">
        <v>101</v>
      </c>
      <c r="AL21" s="312" t="s">
        <v>101</v>
      </c>
      <c r="AM21" s="312" t="s">
        <v>101</v>
      </c>
      <c r="AN21" s="314" t="s">
        <v>101</v>
      </c>
      <c r="AO21" s="241"/>
      <c r="AP21" s="238">
        <v>13</v>
      </c>
      <c r="AQ21" s="238">
        <v>78.566946926</v>
      </c>
      <c r="AR21" s="242" t="s">
        <v>101</v>
      </c>
      <c r="AS21" s="241"/>
      <c r="AT21" s="239">
        <v>93.4</v>
      </c>
      <c r="AU21" s="239">
        <v>564.47329560679998</v>
      </c>
      <c r="AV21" s="242" t="s">
        <v>101</v>
      </c>
      <c r="AW21" s="133"/>
      <c r="AX21" s="1"/>
      <c r="AY21" s="130" t="e">
        <f t="shared" si="14"/>
        <v>#VALUE!</v>
      </c>
      <c r="AZ21" s="125" t="e">
        <f t="shared" si="15"/>
        <v>#VALUE!</v>
      </c>
      <c r="BA21" s="125" t="e">
        <f t="shared" si="13"/>
        <v>#VALUE!</v>
      </c>
      <c r="BB21" s="131" t="e">
        <f t="shared" si="3"/>
        <v>#VALUE!</v>
      </c>
      <c r="BC21" s="9"/>
      <c r="BD21" s="10"/>
      <c r="BE21" s="8"/>
      <c r="BF21" s="9"/>
      <c r="BG21" s="10"/>
      <c r="BH21" s="8"/>
      <c r="BI21" s="9"/>
      <c r="BJ21" s="10"/>
      <c r="BK21" s="8"/>
      <c r="BL21" s="9"/>
      <c r="BM21" s="10"/>
      <c r="BN21" s="8"/>
      <c r="BO21" s="9"/>
      <c r="BP21" s="10"/>
      <c r="BQ21" s="8"/>
      <c r="BR21" s="9"/>
      <c r="BS21" s="10"/>
      <c r="BT21" s="8"/>
      <c r="BU21" s="9"/>
      <c r="BV21" s="10"/>
      <c r="BW21" s="8"/>
      <c r="BX21" s="9"/>
      <c r="BY21" s="10"/>
      <c r="BZ21" s="8"/>
      <c r="CA21" s="9"/>
      <c r="CG21" s="104"/>
    </row>
    <row r="22" spans="1:86" s="11" customFormat="1" ht="63" hidden="1" customHeight="1" outlineLevel="1" collapsed="1" x14ac:dyDescent="0.25">
      <c r="A22" s="234">
        <v>10</v>
      </c>
      <c r="B22" s="235" t="s">
        <v>116</v>
      </c>
      <c r="C22" s="236" t="s">
        <v>17</v>
      </c>
      <c r="D22" s="237" t="s">
        <v>101</v>
      </c>
      <c r="E22" s="238"/>
      <c r="F22" s="238"/>
      <c r="G22" s="238" t="s">
        <v>101</v>
      </c>
      <c r="H22" s="243" t="s">
        <v>101</v>
      </c>
      <c r="I22" s="238" t="s">
        <v>101</v>
      </c>
      <c r="J22" s="238" t="s">
        <v>101</v>
      </c>
      <c r="K22" s="238" t="s">
        <v>101</v>
      </c>
      <c r="L22" s="243" t="s">
        <v>101</v>
      </c>
      <c r="M22" s="238" t="s">
        <v>101</v>
      </c>
      <c r="N22" s="238" t="s">
        <v>101</v>
      </c>
      <c r="O22" s="243" t="s">
        <v>101</v>
      </c>
      <c r="P22" s="238" t="s">
        <v>101</v>
      </c>
      <c r="Q22" s="238">
        <v>0</v>
      </c>
      <c r="R22" s="238" t="s">
        <v>15</v>
      </c>
      <c r="S22" s="243" t="s">
        <v>101</v>
      </c>
      <c r="T22" s="238" t="s">
        <v>101</v>
      </c>
      <c r="U22" s="238" t="s">
        <v>101</v>
      </c>
      <c r="V22" s="243" t="s">
        <v>101</v>
      </c>
      <c r="W22" s="240" t="s">
        <v>101</v>
      </c>
      <c r="X22" s="241" t="s">
        <v>101</v>
      </c>
      <c r="Y22" s="238" t="s">
        <v>101</v>
      </c>
      <c r="Z22" s="243" t="s">
        <v>101</v>
      </c>
      <c r="AA22" s="238" t="s">
        <v>101</v>
      </c>
      <c r="AB22" s="238" t="s">
        <v>101</v>
      </c>
      <c r="AC22" s="243" t="s">
        <v>101</v>
      </c>
      <c r="AD22" s="238" t="s">
        <v>101</v>
      </c>
      <c r="AE22" s="238" t="s">
        <v>101</v>
      </c>
      <c r="AF22" s="243" t="s">
        <v>101</v>
      </c>
      <c r="AG22" s="242" t="s">
        <v>101</v>
      </c>
      <c r="AH22" s="311" t="s">
        <v>101</v>
      </c>
      <c r="AI22" s="312" t="s">
        <v>101</v>
      </c>
      <c r="AJ22" s="315" t="s">
        <v>101</v>
      </c>
      <c r="AK22" s="312" t="s">
        <v>101</v>
      </c>
      <c r="AL22" s="312" t="s">
        <v>101</v>
      </c>
      <c r="AM22" s="315" t="s">
        <v>101</v>
      </c>
      <c r="AN22" s="314" t="s">
        <v>101</v>
      </c>
      <c r="AO22" s="241" t="s">
        <v>101</v>
      </c>
      <c r="AP22" s="238">
        <v>18</v>
      </c>
      <c r="AQ22" s="243">
        <v>70.514226782608688</v>
      </c>
      <c r="AR22" s="242" t="s">
        <v>101</v>
      </c>
      <c r="AS22" s="241" t="s">
        <v>101</v>
      </c>
      <c r="AT22" s="238">
        <v>58.27000000000001</v>
      </c>
      <c r="AU22" s="243">
        <v>228.27022192347823</v>
      </c>
      <c r="AV22" s="242" t="s">
        <v>101</v>
      </c>
      <c r="AW22" s="133"/>
      <c r="AX22" s="1"/>
      <c r="AY22" s="130" t="e">
        <f t="shared" si="14"/>
        <v>#VALUE!</v>
      </c>
      <c r="AZ22" s="125" t="e">
        <f t="shared" si="15"/>
        <v>#VALUE!</v>
      </c>
      <c r="BA22" s="125" t="e">
        <f t="shared" si="13"/>
        <v>#VALUE!</v>
      </c>
      <c r="BB22" s="131" t="e">
        <f t="shared" si="3"/>
        <v>#VALUE!</v>
      </c>
      <c r="BC22" s="12"/>
      <c r="BD22" s="10"/>
      <c r="BE22" s="8"/>
      <c r="BF22" s="12"/>
      <c r="BG22" s="10"/>
      <c r="BH22" s="8"/>
      <c r="BI22" s="12"/>
      <c r="BJ22" s="10"/>
      <c r="BK22" s="8"/>
      <c r="BL22" s="12"/>
      <c r="BM22" s="10"/>
      <c r="BN22" s="8"/>
      <c r="BO22" s="12"/>
      <c r="BP22" s="10"/>
      <c r="BQ22" s="8"/>
      <c r="BR22" s="12"/>
      <c r="BS22" s="10"/>
      <c r="BT22" s="8"/>
      <c r="BU22" s="12"/>
      <c r="BV22" s="10"/>
      <c r="BW22" s="8"/>
      <c r="BX22" s="12"/>
      <c r="BY22" s="10"/>
      <c r="BZ22" s="8"/>
      <c r="CA22" s="12"/>
      <c r="CG22" s="104"/>
    </row>
    <row r="23" spans="1:86" s="11" customFormat="1" ht="63" hidden="1" customHeight="1" outlineLevel="1" x14ac:dyDescent="0.25">
      <c r="A23" s="234">
        <v>11</v>
      </c>
      <c r="B23" s="235" t="s">
        <v>117</v>
      </c>
      <c r="C23" s="236" t="s">
        <v>17</v>
      </c>
      <c r="D23" s="237">
        <v>81.558101000000008</v>
      </c>
      <c r="E23" s="238"/>
      <c r="F23" s="238"/>
      <c r="G23" s="238">
        <v>118.33592200000001</v>
      </c>
      <c r="H23" s="238">
        <v>246.9920910979429</v>
      </c>
      <c r="I23" s="238">
        <v>145.05527276917988</v>
      </c>
      <c r="J23" s="238">
        <v>9.8613268333333348</v>
      </c>
      <c r="K23" s="238">
        <v>13.6</v>
      </c>
      <c r="L23" s="238">
        <v>41.705280872000003</v>
      </c>
      <c r="M23" s="238">
        <f>+K23/J23*100</f>
        <v>137.91247597665227</v>
      </c>
      <c r="N23" s="238">
        <v>11.47</v>
      </c>
      <c r="O23" s="238">
        <v>29.897473000000002</v>
      </c>
      <c r="P23" s="238">
        <f>+N23/J23*100</f>
        <v>116.31294848913247</v>
      </c>
      <c r="Q23" s="238">
        <v>13.477</v>
      </c>
      <c r="R23" s="238">
        <v>27.6</v>
      </c>
      <c r="S23" s="238">
        <f>+V23/U23*R23</f>
        <v>74.9283323027027</v>
      </c>
      <c r="T23" s="238">
        <f>+R23/Q23*100</f>
        <v>204.7933516361208</v>
      </c>
      <c r="U23" s="238">
        <v>18.5</v>
      </c>
      <c r="V23" s="238">
        <v>50.223700999999998</v>
      </c>
      <c r="W23" s="240">
        <f>+U23/Q23*100</f>
        <v>137.27090598797952</v>
      </c>
      <c r="X23" s="241">
        <v>19.49259</v>
      </c>
      <c r="Y23" s="238">
        <v>30.2</v>
      </c>
      <c r="Z23" s="238">
        <v>116.18835056622089</v>
      </c>
      <c r="AA23" s="238">
        <f>+Y23/X23*100</f>
        <v>154.93066852583468</v>
      </c>
      <c r="AB23" s="238">
        <v>28.744</v>
      </c>
      <c r="AC23" s="238">
        <v>77.848903232528031</v>
      </c>
      <c r="AD23" s="238">
        <f>+AB23/X23*100</f>
        <v>147.46116344723816</v>
      </c>
      <c r="AE23" s="238">
        <v>23.853999999999999</v>
      </c>
      <c r="AF23" s="238">
        <v>65.692987000000002</v>
      </c>
      <c r="AG23" s="242">
        <f>+AE23/X23*100</f>
        <v>122.37470751706161</v>
      </c>
      <c r="AH23" s="311">
        <v>26.31559</v>
      </c>
      <c r="AI23" s="312">
        <v>56.2</v>
      </c>
      <c r="AJ23" s="312">
        <v>115.66636429948856</v>
      </c>
      <c r="AK23" s="312">
        <f>+AI23/AH23*100</f>
        <v>213.56161879707051</v>
      </c>
      <c r="AL23" s="312">
        <v>29.893999999999998</v>
      </c>
      <c r="AM23" s="312">
        <v>88.845551</v>
      </c>
      <c r="AN23" s="314">
        <f>+AL23/AH23*100</f>
        <v>113.59806107330293</v>
      </c>
      <c r="AO23" s="241">
        <v>45.250590000000003</v>
      </c>
      <c r="AP23" s="238">
        <v>58.508000000000003</v>
      </c>
      <c r="AQ23" s="238">
        <v>161.12875339129707</v>
      </c>
      <c r="AR23" s="242">
        <f>+AP23/AO23*100</f>
        <v>129.2977616424449</v>
      </c>
      <c r="AS23" s="241">
        <v>118.33592200000001</v>
      </c>
      <c r="AT23" s="238">
        <v>134.00799999999998</v>
      </c>
      <c r="AU23" s="238">
        <v>369.05281302490147</v>
      </c>
      <c r="AV23" s="242">
        <f>+AT23/AS23*100</f>
        <v>113.24371985710305</v>
      </c>
      <c r="AW23" s="166" t="s">
        <v>207</v>
      </c>
      <c r="AX23" s="19"/>
      <c r="AY23" s="130">
        <f t="shared" si="14"/>
        <v>8.6632254714301526E-2</v>
      </c>
      <c r="AZ23" s="125">
        <f t="shared" si="15"/>
        <v>-67.522445648141286</v>
      </c>
      <c r="BA23" s="125">
        <f t="shared" si="13"/>
        <v>-7.4695050785965122</v>
      </c>
      <c r="BB23" s="131">
        <f t="shared" si="3"/>
        <v>60.052940569544774</v>
      </c>
      <c r="BC23" s="9"/>
      <c r="BD23" s="10"/>
      <c r="BE23" s="8"/>
      <c r="BF23" s="9"/>
      <c r="BG23" s="10"/>
      <c r="BH23" s="8"/>
      <c r="BI23" s="9"/>
      <c r="BJ23" s="10"/>
      <c r="BK23" s="8"/>
      <c r="BL23" s="9"/>
      <c r="BM23" s="10"/>
      <c r="BN23" s="8"/>
      <c r="BO23" s="9"/>
      <c r="BP23" s="10"/>
      <c r="BQ23" s="8"/>
      <c r="BR23" s="9"/>
      <c r="BS23" s="10"/>
      <c r="BT23" s="8"/>
      <c r="BU23" s="9"/>
      <c r="BV23" s="10"/>
      <c r="BW23" s="8"/>
      <c r="BX23" s="9"/>
      <c r="BY23" s="10"/>
      <c r="BZ23" s="8"/>
      <c r="CA23" s="9"/>
      <c r="CG23" s="104"/>
      <c r="CH23" s="13"/>
    </row>
    <row r="24" spans="1:86" s="17" customFormat="1" ht="63" hidden="1" customHeight="1" outlineLevel="1" thickBot="1" x14ac:dyDescent="0.3">
      <c r="A24" s="234">
        <v>12</v>
      </c>
      <c r="B24" s="235" t="s">
        <v>222</v>
      </c>
      <c r="C24" s="236" t="s">
        <v>10</v>
      </c>
      <c r="D24" s="237">
        <v>1215.7228719993543</v>
      </c>
      <c r="E24" s="238"/>
      <c r="F24" s="238"/>
      <c r="G24" s="238">
        <v>1194.7</v>
      </c>
      <c r="H24" s="238">
        <v>1194.7479610072551</v>
      </c>
      <c r="I24" s="238">
        <v>141.11831842044828</v>
      </c>
      <c r="J24" s="238">
        <v>99.558333333333337</v>
      </c>
      <c r="K24" s="426">
        <v>195.66304307147246</v>
      </c>
      <c r="L24" s="426"/>
      <c r="M24" s="238">
        <v>196.29117124625472</v>
      </c>
      <c r="N24" s="426">
        <v>210</v>
      </c>
      <c r="O24" s="426"/>
      <c r="P24" s="238">
        <v>155.5</v>
      </c>
      <c r="Q24" s="238">
        <v>226.35669999999999</v>
      </c>
      <c r="R24" s="426">
        <v>431</v>
      </c>
      <c r="S24" s="426"/>
      <c r="T24" s="238">
        <f>+R24/Q24*100</f>
        <v>190.40744099909568</v>
      </c>
      <c r="U24" s="426">
        <v>370.5</v>
      </c>
      <c r="V24" s="426">
        <v>0</v>
      </c>
      <c r="W24" s="240">
        <f>+U24/Q24*100</f>
        <v>163.67971436233165</v>
      </c>
      <c r="X24" s="241">
        <v>306.3</v>
      </c>
      <c r="Y24" s="238"/>
      <c r="Z24" s="238">
        <v>582.79999999999995</v>
      </c>
      <c r="AA24" s="238">
        <f>+Z24/X24*100</f>
        <v>190.27097616715636</v>
      </c>
      <c r="AB24" s="238" t="s">
        <v>101</v>
      </c>
      <c r="AC24" s="238">
        <v>581.20000000000005</v>
      </c>
      <c r="AD24" s="238">
        <f>+AC24/X24*100</f>
        <v>189.74861247143323</v>
      </c>
      <c r="AE24" s="238" t="s">
        <v>101</v>
      </c>
      <c r="AF24" s="238">
        <v>822.13237248097903</v>
      </c>
      <c r="AG24" s="242">
        <v>132.73750358751499</v>
      </c>
      <c r="AH24" s="311">
        <v>838.51350731890216</v>
      </c>
      <c r="AI24" s="312" t="s">
        <v>101</v>
      </c>
      <c r="AJ24" s="312">
        <v>910.7</v>
      </c>
      <c r="AK24" s="312">
        <f>+AJ24/AH24*100</f>
        <v>108.60886462186042</v>
      </c>
      <c r="AL24" s="312" t="s">
        <v>101</v>
      </c>
      <c r="AM24" s="312">
        <v>1134</v>
      </c>
      <c r="AN24" s="314">
        <v>146.5</v>
      </c>
      <c r="AO24" s="241">
        <v>869.84227736982029</v>
      </c>
      <c r="AP24" s="238" t="s">
        <v>101</v>
      </c>
      <c r="AQ24" s="238">
        <v>1633.8347831169999</v>
      </c>
      <c r="AR24" s="242">
        <v>137.36174300947965</v>
      </c>
      <c r="AS24" s="241">
        <v>1194.7479610072551</v>
      </c>
      <c r="AT24" s="238" t="s">
        <v>101</v>
      </c>
      <c r="AU24" s="238">
        <v>3270.9646636279499</v>
      </c>
      <c r="AV24" s="242">
        <v>133.4</v>
      </c>
      <c r="AW24" s="138" t="s">
        <v>203</v>
      </c>
      <c r="AX24" s="76"/>
      <c r="AY24" s="130">
        <f t="shared" si="14"/>
        <v>0.64677425563156499</v>
      </c>
      <c r="AZ24" s="125">
        <f t="shared" si="15"/>
        <v>-26.727726636764032</v>
      </c>
      <c r="BA24" s="125">
        <f t="shared" si="13"/>
        <v>-0.52236369572312924</v>
      </c>
      <c r="BB24" s="131">
        <f t="shared" si="3"/>
        <v>26.205362941040903</v>
      </c>
      <c r="BC24" s="15"/>
      <c r="BD24" s="16"/>
      <c r="BE24" s="14"/>
      <c r="BF24" s="15"/>
      <c r="BG24" s="16"/>
      <c r="BH24" s="14"/>
      <c r="BI24" s="15"/>
      <c r="BJ24" s="16"/>
      <c r="BK24" s="14"/>
      <c r="BL24" s="15"/>
      <c r="BM24" s="16"/>
      <c r="BN24" s="14"/>
      <c r="BO24" s="15"/>
      <c r="BP24" s="16"/>
      <c r="BQ24" s="14"/>
      <c r="BR24" s="15"/>
      <c r="BS24" s="16"/>
      <c r="BT24" s="14"/>
      <c r="BU24" s="15"/>
      <c r="BV24" s="16"/>
      <c r="BW24" s="14"/>
      <c r="BX24" s="15"/>
      <c r="BY24" s="16"/>
      <c r="BZ24" s="14"/>
      <c r="CA24" s="15"/>
      <c r="CE24" s="11"/>
      <c r="CF24" s="11"/>
      <c r="CG24" s="104"/>
      <c r="CH24" s="18"/>
    </row>
    <row r="25" spans="1:86" s="77" customFormat="1" ht="51.75" customHeight="1" collapsed="1" thickBot="1" x14ac:dyDescent="0.3">
      <c r="A25" s="234" t="s">
        <v>18</v>
      </c>
      <c r="B25" s="245" t="s">
        <v>174</v>
      </c>
      <c r="C25" s="236" t="s">
        <v>118</v>
      </c>
      <c r="D25" s="237">
        <v>11864.967765695026</v>
      </c>
      <c r="E25" s="238">
        <v>15778.0782113764</v>
      </c>
      <c r="F25" s="238">
        <v>104.688324981107</v>
      </c>
      <c r="G25" s="238" t="s">
        <v>101</v>
      </c>
      <c r="H25" s="243">
        <v>13828.2</v>
      </c>
      <c r="I25" s="238">
        <v>111</v>
      </c>
      <c r="J25" s="238">
        <v>1238.5999999999999</v>
      </c>
      <c r="K25" s="238" t="s">
        <v>101</v>
      </c>
      <c r="L25" s="243">
        <v>1606.7811002413657</v>
      </c>
      <c r="M25" s="238">
        <v>113</v>
      </c>
      <c r="N25" s="238" t="s">
        <v>101</v>
      </c>
      <c r="O25" s="243">
        <v>1541.4</v>
      </c>
      <c r="P25" s="238">
        <v>104.42381952442248</v>
      </c>
      <c r="Q25" s="238">
        <f>+V25/W25*100</f>
        <v>2729.703385143458</v>
      </c>
      <c r="R25" s="238" t="s">
        <v>101</v>
      </c>
      <c r="S25" s="243">
        <v>2803.5</v>
      </c>
      <c r="T25" s="238">
        <f>+S25/Q25*100</f>
        <v>102.70346643734933</v>
      </c>
      <c r="U25" s="238" t="s">
        <v>101</v>
      </c>
      <c r="V25" s="243">
        <v>2878.7</v>
      </c>
      <c r="W25" s="240">
        <v>105.45834450979044</v>
      </c>
      <c r="X25" s="246">
        <v>4087.5</v>
      </c>
      <c r="Y25" s="238" t="s">
        <v>101</v>
      </c>
      <c r="Z25" s="243">
        <v>4471.8317816061181</v>
      </c>
      <c r="AA25" s="238">
        <v>112.8</v>
      </c>
      <c r="AB25" s="238" t="s">
        <v>101</v>
      </c>
      <c r="AC25" s="243">
        <v>4466.2564103931172</v>
      </c>
      <c r="AD25" s="238">
        <v>113.62012136249022</v>
      </c>
      <c r="AE25" s="238" t="s">
        <v>101</v>
      </c>
      <c r="AF25" s="243">
        <v>4343.2999760000002</v>
      </c>
      <c r="AG25" s="242">
        <f>+AF25/(AF26/AG26*100+AF27/AG27*100)*100</f>
        <v>111.4460457699588</v>
      </c>
      <c r="AH25" s="316">
        <v>5038.3</v>
      </c>
      <c r="AI25" s="312" t="s">
        <v>101</v>
      </c>
      <c r="AJ25" s="315">
        <v>5601.6504850980064</v>
      </c>
      <c r="AK25" s="312">
        <f>+AJ25/(AJ26/AK26*100+AJ27/AK27*100)*100</f>
        <v>111.08273364400043</v>
      </c>
      <c r="AL25" s="312" t="s">
        <v>101</v>
      </c>
      <c r="AM25" s="315">
        <v>5650.7</v>
      </c>
      <c r="AN25" s="314">
        <v>111.8</v>
      </c>
      <c r="AO25" s="246">
        <v>7189.2782473287698</v>
      </c>
      <c r="AP25" s="238" t="s">
        <v>101</v>
      </c>
      <c r="AQ25" s="243">
        <v>7814.6345577171851</v>
      </c>
      <c r="AR25" s="242">
        <v>108.701910608034</v>
      </c>
      <c r="AS25" s="241">
        <v>13828.2</v>
      </c>
      <c r="AT25" s="238" t="s">
        <v>101</v>
      </c>
      <c r="AU25" s="243">
        <v>15373.034364891</v>
      </c>
      <c r="AV25" s="242">
        <v>104</v>
      </c>
      <c r="AW25" s="128"/>
      <c r="AX25" s="135"/>
      <c r="AY25" s="130">
        <f t="shared" si="14"/>
        <v>4.9701645996072159</v>
      </c>
      <c r="AZ25" s="125">
        <f>AC25-Z25</f>
        <v>-5.5753712130008353</v>
      </c>
      <c r="BA25" s="125">
        <f t="shared" si="13"/>
        <v>0.8201213624902266</v>
      </c>
      <c r="BB25" s="131">
        <f t="shared" si="3"/>
        <v>6.3954925754910619</v>
      </c>
      <c r="BC25" s="73"/>
      <c r="BD25" s="74"/>
      <c r="BE25" s="72"/>
      <c r="BF25" s="73"/>
      <c r="BG25" s="74"/>
      <c r="BH25" s="72"/>
      <c r="BI25" s="73"/>
      <c r="BJ25" s="74"/>
      <c r="BK25" s="72"/>
      <c r="BL25" s="73"/>
      <c r="BM25" s="74"/>
      <c r="BN25" s="72"/>
      <c r="BO25" s="73"/>
      <c r="BP25" s="74"/>
      <c r="BQ25" s="72"/>
      <c r="BR25" s="73"/>
      <c r="BS25" s="74"/>
      <c r="BT25" s="72"/>
      <c r="BU25" s="73"/>
      <c r="BV25" s="74"/>
      <c r="BW25" s="72"/>
      <c r="BX25" s="73"/>
      <c r="BY25" s="74"/>
      <c r="BZ25" s="72"/>
      <c r="CA25" s="73"/>
      <c r="CG25" s="103">
        <f>+AC25-AC25*100/AD25</f>
        <v>535.38892245574152</v>
      </c>
    </row>
    <row r="26" spans="1:86" s="22" customFormat="1" ht="63" hidden="1" customHeight="1" outlineLevel="1" x14ac:dyDescent="0.2">
      <c r="A26" s="234">
        <v>1</v>
      </c>
      <c r="B26" s="247" t="s">
        <v>119</v>
      </c>
      <c r="C26" s="236" t="s">
        <v>120</v>
      </c>
      <c r="D26" s="237">
        <v>48824.370200999991</v>
      </c>
      <c r="E26" s="238">
        <v>60294.6</v>
      </c>
      <c r="F26" s="238">
        <v>106.87772801914967</v>
      </c>
      <c r="G26" s="238">
        <v>54421.482885999998</v>
      </c>
      <c r="H26" s="243">
        <v>13012.687865143891</v>
      </c>
      <c r="I26" s="238">
        <v>111.46376832298672</v>
      </c>
      <c r="J26" s="238">
        <v>5373.5</v>
      </c>
      <c r="K26" s="238">
        <v>5875.8029999999999</v>
      </c>
      <c r="L26" s="243">
        <v>1518.2488134900614</v>
      </c>
      <c r="M26" s="238">
        <f>+K26/J26*100</f>
        <v>109.34778077603052</v>
      </c>
      <c r="N26" s="238">
        <v>5744.1529037510836</v>
      </c>
      <c r="O26" s="243">
        <v>1484.2317434103174</v>
      </c>
      <c r="P26" s="238">
        <f>+N26/J26*100</f>
        <v>106.89779294223661</v>
      </c>
      <c r="Q26" s="238">
        <v>10933.796506999999</v>
      </c>
      <c r="R26" s="238">
        <v>11146.81</v>
      </c>
      <c r="S26" s="243">
        <f>+V26/U26*R26</f>
        <v>2642.5373382356142</v>
      </c>
      <c r="T26" s="238">
        <f t="shared" ref="T26:T59" si="16">+R26/Q26*100</f>
        <v>101.94821161033704</v>
      </c>
      <c r="U26" s="238">
        <v>11556.113081</v>
      </c>
      <c r="V26" s="243">
        <f>2899.86946439524-160.3</f>
        <v>2739.5694643952397</v>
      </c>
      <c r="W26" s="240">
        <f>+U26/Q26*100</f>
        <v>105.69167876502532</v>
      </c>
      <c r="X26" s="241">
        <v>14082.394209</v>
      </c>
      <c r="Y26" s="238">
        <v>16286.190999999999</v>
      </c>
      <c r="Z26" s="243">
        <f>+AC26/AB26*Y26</f>
        <v>4219.2680084020167</v>
      </c>
      <c r="AA26" s="238">
        <f>+Y26/X26*100</f>
        <v>115.64930478647986</v>
      </c>
      <c r="AB26" s="238">
        <v>16296.459515</v>
      </c>
      <c r="AC26" s="243">
        <v>4221.9282754241403</v>
      </c>
      <c r="AD26" s="238">
        <f>+AB26/X26*100</f>
        <v>115.72222218140294</v>
      </c>
      <c r="AE26" s="238">
        <v>15856.018810000001</v>
      </c>
      <c r="AF26" s="243">
        <v>4088.25096198866</v>
      </c>
      <c r="AG26" s="242">
        <f>+AE26/X26*100</f>
        <v>112.59462400126881</v>
      </c>
      <c r="AH26" s="311">
        <v>18078.895176999999</v>
      </c>
      <c r="AI26" s="312">
        <v>20536.896999999997</v>
      </c>
      <c r="AJ26" s="315">
        <v>5321.4330366145095</v>
      </c>
      <c r="AK26" s="312">
        <f>+AI26/AH26*100</f>
        <v>113.59597364183556</v>
      </c>
      <c r="AL26" s="312">
        <v>20705.057471000004</v>
      </c>
      <c r="AM26" s="315">
        <v>5365.0060596389758</v>
      </c>
      <c r="AN26" s="314">
        <f>+AL26/AH26*100</f>
        <v>114.52612158148365</v>
      </c>
      <c r="AO26" s="241">
        <v>25978.486842999995</v>
      </c>
      <c r="AP26" s="238">
        <v>28993.294809999999</v>
      </c>
      <c r="AQ26" s="243">
        <v>7441.7302935856496</v>
      </c>
      <c r="AR26" s="242">
        <f>+AP26/AO26*100</f>
        <v>111.60501758712846</v>
      </c>
      <c r="AS26" s="241">
        <v>54422.113429999998</v>
      </c>
      <c r="AT26" s="238">
        <v>56703.11</v>
      </c>
      <c r="AU26" s="243">
        <v>14676.725170268501</v>
      </c>
      <c r="AV26" s="242">
        <f>+AT26/AS26*100</f>
        <v>104.19130464849351</v>
      </c>
      <c r="AW26" s="437" t="s">
        <v>210</v>
      </c>
      <c r="AX26" s="438"/>
      <c r="AY26" s="130">
        <f t="shared" si="14"/>
        <v>4.6982699891041033</v>
      </c>
      <c r="AZ26" s="125">
        <f>+X26+X33</f>
        <v>15145.114995</v>
      </c>
      <c r="BA26" s="125">
        <f t="shared" si="13"/>
        <v>7.2917394923081247E-2</v>
      </c>
      <c r="BB26" s="131">
        <f t="shared" si="3"/>
        <v>-15145.042077605076</v>
      </c>
      <c r="BC26" s="12"/>
      <c r="BD26" s="10"/>
      <c r="BE26" s="8"/>
      <c r="BF26" s="12"/>
      <c r="BG26" s="10"/>
      <c r="BH26" s="8"/>
      <c r="BI26" s="12"/>
      <c r="BJ26" s="10"/>
      <c r="BK26" s="8"/>
      <c r="BL26" s="12"/>
      <c r="BM26" s="10"/>
      <c r="BN26" s="8"/>
      <c r="BO26" s="12"/>
      <c r="BP26" s="10"/>
      <c r="BQ26" s="8"/>
      <c r="BR26" s="12"/>
      <c r="BS26" s="10"/>
      <c r="BT26" s="8"/>
      <c r="BU26" s="12"/>
      <c r="BV26" s="10"/>
      <c r="BW26" s="8"/>
      <c r="BX26" s="12"/>
      <c r="BY26" s="10"/>
      <c r="BZ26" s="8"/>
      <c r="CA26" s="12"/>
      <c r="CB26" s="20"/>
      <c r="CC26" s="20"/>
      <c r="CD26" s="21"/>
      <c r="CG26" s="105"/>
    </row>
    <row r="27" spans="1:86" s="22" customFormat="1" ht="63" hidden="1" customHeight="1" outlineLevel="1" thickBot="1" x14ac:dyDescent="0.25">
      <c r="A27" s="234">
        <v>2</v>
      </c>
      <c r="B27" s="247" t="s">
        <v>121</v>
      </c>
      <c r="C27" s="236" t="s">
        <v>122</v>
      </c>
      <c r="D27" s="237">
        <v>6636.8898720000007</v>
      </c>
      <c r="E27" s="238"/>
      <c r="F27" s="238"/>
      <c r="G27" s="238">
        <v>6261.1793369999996</v>
      </c>
      <c r="H27" s="238">
        <v>815.51213485610947</v>
      </c>
      <c r="I27" s="238">
        <v>94.339057265586618</v>
      </c>
      <c r="J27" s="238">
        <v>546.1</v>
      </c>
      <c r="K27" s="238">
        <v>625.1</v>
      </c>
      <c r="L27" s="238">
        <v>88.532286751304397</v>
      </c>
      <c r="M27" s="238">
        <f>+K27/J27*100</f>
        <v>114.46621497894158</v>
      </c>
      <c r="N27" s="238">
        <v>403.56790000000007</v>
      </c>
      <c r="O27" s="238">
        <v>57.156917367495993</v>
      </c>
      <c r="P27" s="238">
        <f>+N27/J27*100</f>
        <v>73.900000000000006</v>
      </c>
      <c r="Q27" s="238">
        <v>1014.11422421576</v>
      </c>
      <c r="R27" s="238">
        <v>1183</v>
      </c>
      <c r="S27" s="238">
        <f>+V27/U27*R27</f>
        <v>160.98062638148653</v>
      </c>
      <c r="T27" s="238">
        <f t="shared" si="16"/>
        <v>116.65352597877656</v>
      </c>
      <c r="U27" s="238">
        <v>1022.421576</v>
      </c>
      <c r="V27" s="238">
        <v>139.12938776874608</v>
      </c>
      <c r="W27" s="240">
        <f>+U27/Q27*100</f>
        <v>100.81917318442744</v>
      </c>
      <c r="X27" s="241">
        <v>2202.5355179999997</v>
      </c>
      <c r="Y27" s="238">
        <v>1709.704</v>
      </c>
      <c r="Z27" s="243">
        <v>252.56377320410158</v>
      </c>
      <c r="AA27" s="238">
        <f>+Y27/X27*100</f>
        <v>77.624355477022561</v>
      </c>
      <c r="AB27" s="238">
        <v>1904.6709510000001</v>
      </c>
      <c r="AC27" s="238">
        <v>244.328134968977</v>
      </c>
      <c r="AD27" s="238">
        <f>+AB27/X27*100</f>
        <v>86.476287689086888</v>
      </c>
      <c r="AE27" s="238">
        <v>2000.216594</v>
      </c>
      <c r="AF27" s="238">
        <v>241.81596393918801</v>
      </c>
      <c r="AG27" s="242">
        <f>+AE27/X27*100</f>
        <v>90.814271899519056</v>
      </c>
      <c r="AH27" s="311">
        <v>2657.0586809999995</v>
      </c>
      <c r="AI27" s="312">
        <v>2078.3249999999998</v>
      </c>
      <c r="AJ27" s="312">
        <v>280.21744848349698</v>
      </c>
      <c r="AK27" s="312">
        <f>+AI27/AH27*100</f>
        <v>78.219010173226962</v>
      </c>
      <c r="AL27" s="312">
        <v>2361.900662</v>
      </c>
      <c r="AM27" s="312">
        <v>318.45153047628378</v>
      </c>
      <c r="AN27" s="314">
        <f>+AL27/AH27*100</f>
        <v>88.891550604034265</v>
      </c>
      <c r="AO27" s="241">
        <v>3356.8035239999999</v>
      </c>
      <c r="AP27" s="238">
        <v>3044.9225940000001</v>
      </c>
      <c r="AQ27" s="238">
        <v>375.66497379691299</v>
      </c>
      <c r="AR27" s="242">
        <f>+AP27/AO27*100</f>
        <v>90.708990628430968</v>
      </c>
      <c r="AS27" s="241">
        <v>6221.6943710000005</v>
      </c>
      <c r="AT27" s="238">
        <v>5268.7960000000003</v>
      </c>
      <c r="AU27" s="238">
        <v>696.309194622522</v>
      </c>
      <c r="AV27" s="242">
        <f>+AT27/AS27*100</f>
        <v>84.684262611137513</v>
      </c>
      <c r="AW27" s="439" t="s">
        <v>196</v>
      </c>
      <c r="AX27" s="440"/>
      <c r="AY27" s="130">
        <f t="shared" si="14"/>
        <v>0.27189461050311192</v>
      </c>
      <c r="AZ27" s="125">
        <f>+AB26+AB33</f>
        <v>17178.959515000002</v>
      </c>
      <c r="BA27" s="125">
        <f>+AZ27/AZ26*100</f>
        <v>113.42904639992139</v>
      </c>
      <c r="BB27" s="131">
        <f t="shared" si="3"/>
        <v>-17065.530468600082</v>
      </c>
      <c r="BC27" s="9"/>
      <c r="BD27" s="10"/>
      <c r="BE27" s="8"/>
      <c r="BF27" s="9"/>
      <c r="BG27" s="10"/>
      <c r="BH27" s="8"/>
      <c r="BI27" s="9"/>
      <c r="BJ27" s="10"/>
      <c r="BK27" s="8"/>
      <c r="BL27" s="9"/>
      <c r="BM27" s="10"/>
      <c r="BN27" s="8"/>
      <c r="BO27" s="9"/>
      <c r="BP27" s="10"/>
      <c r="BQ27" s="8"/>
      <c r="BR27" s="9"/>
      <c r="BS27" s="10"/>
      <c r="BT27" s="8"/>
      <c r="BU27" s="9"/>
      <c r="BV27" s="10"/>
      <c r="BW27" s="8"/>
      <c r="BX27" s="9"/>
      <c r="BY27" s="10"/>
      <c r="BZ27" s="8"/>
      <c r="CA27" s="9"/>
      <c r="CB27" s="20"/>
      <c r="CC27" s="20"/>
      <c r="CD27" s="21"/>
      <c r="CG27" s="105"/>
    </row>
    <row r="28" spans="1:86" s="22" customFormat="1" ht="68.25" hidden="1" customHeight="1" outlineLevel="1" x14ac:dyDescent="0.2">
      <c r="A28" s="234" t="s">
        <v>239</v>
      </c>
      <c r="B28" s="245" t="s">
        <v>219</v>
      </c>
      <c r="C28" s="236" t="s">
        <v>123</v>
      </c>
      <c r="D28" s="237"/>
      <c r="E28" s="238"/>
      <c r="F28" s="238"/>
      <c r="G28" s="238"/>
      <c r="H28" s="243"/>
      <c r="I28" s="238"/>
      <c r="J28" s="238"/>
      <c r="K28" s="238"/>
      <c r="L28" s="243"/>
      <c r="M28" s="238"/>
      <c r="N28" s="238"/>
      <c r="O28" s="243"/>
      <c r="P28" s="238"/>
      <c r="Q28" s="238"/>
      <c r="R28" s="238"/>
      <c r="S28" s="243"/>
      <c r="T28" s="238"/>
      <c r="U28" s="238"/>
      <c r="V28" s="243"/>
      <c r="W28" s="240"/>
      <c r="X28" s="246"/>
      <c r="Y28" s="238"/>
      <c r="Z28" s="243"/>
      <c r="AA28" s="238"/>
      <c r="AB28" s="238"/>
      <c r="AC28" s="243"/>
      <c r="AD28" s="238"/>
      <c r="AE28" s="238"/>
      <c r="AF28" s="243"/>
      <c r="AG28" s="242"/>
      <c r="AH28" s="316"/>
      <c r="AI28" s="312"/>
      <c r="AJ28" s="315"/>
      <c r="AK28" s="312"/>
      <c r="AL28" s="312"/>
      <c r="AM28" s="315"/>
      <c r="AN28" s="314"/>
      <c r="AO28" s="241"/>
      <c r="AP28" s="238"/>
      <c r="AQ28" s="243"/>
      <c r="AR28" s="242"/>
      <c r="AS28" s="241"/>
      <c r="AT28" s="238" t="s">
        <v>101</v>
      </c>
      <c r="AU28" s="243">
        <v>289.08000000000004</v>
      </c>
      <c r="AV28" s="242" t="s">
        <v>101</v>
      </c>
      <c r="AW28" s="168"/>
      <c r="AX28" s="118"/>
      <c r="AY28" s="130"/>
      <c r="AZ28" s="125"/>
      <c r="BA28" s="125"/>
      <c r="BB28" s="131"/>
      <c r="BC28" s="66"/>
      <c r="BD28" s="31"/>
      <c r="BE28" s="29"/>
      <c r="BF28" s="66"/>
      <c r="BG28" s="31"/>
      <c r="BH28" s="29"/>
      <c r="BI28" s="66"/>
      <c r="BJ28" s="31"/>
      <c r="BK28" s="29"/>
      <c r="BL28" s="66"/>
      <c r="BM28" s="31"/>
      <c r="BN28" s="29"/>
      <c r="BO28" s="66"/>
      <c r="BP28" s="31"/>
      <c r="BQ28" s="29"/>
      <c r="BR28" s="66"/>
      <c r="BS28" s="31"/>
      <c r="BT28" s="29"/>
      <c r="BU28" s="66"/>
      <c r="BV28" s="31"/>
      <c r="BW28" s="29"/>
      <c r="BX28" s="66"/>
      <c r="BY28" s="31"/>
      <c r="BZ28" s="29"/>
      <c r="CA28" s="66"/>
      <c r="CB28" s="139"/>
      <c r="CC28" s="139"/>
      <c r="CD28" s="139"/>
      <c r="CG28" s="105"/>
    </row>
    <row r="29" spans="1:86" s="22" customFormat="1" ht="63" hidden="1" customHeight="1" outlineLevel="1" thickBot="1" x14ac:dyDescent="0.25">
      <c r="A29" s="234">
        <v>1</v>
      </c>
      <c r="B29" s="247" t="s">
        <v>124</v>
      </c>
      <c r="C29" s="236" t="s">
        <v>220</v>
      </c>
      <c r="D29" s="237"/>
      <c r="E29" s="238"/>
      <c r="F29" s="238"/>
      <c r="G29" s="238"/>
      <c r="H29" s="243"/>
      <c r="I29" s="238"/>
      <c r="J29" s="238"/>
      <c r="K29" s="238"/>
      <c r="L29" s="243"/>
      <c r="M29" s="238"/>
      <c r="N29" s="238"/>
      <c r="O29" s="243"/>
      <c r="P29" s="238"/>
      <c r="Q29" s="238"/>
      <c r="R29" s="238"/>
      <c r="S29" s="243"/>
      <c r="T29" s="238"/>
      <c r="U29" s="238"/>
      <c r="V29" s="243"/>
      <c r="W29" s="240"/>
      <c r="X29" s="241"/>
      <c r="Y29" s="238"/>
      <c r="Z29" s="243"/>
      <c r="AA29" s="238"/>
      <c r="AB29" s="238"/>
      <c r="AC29" s="243"/>
      <c r="AD29" s="238"/>
      <c r="AE29" s="238"/>
      <c r="AF29" s="243"/>
      <c r="AG29" s="242"/>
      <c r="AH29" s="311"/>
      <c r="AI29" s="312"/>
      <c r="AJ29" s="315"/>
      <c r="AK29" s="312"/>
      <c r="AL29" s="312"/>
      <c r="AM29" s="315"/>
      <c r="AN29" s="314"/>
      <c r="AO29" s="241"/>
      <c r="AP29" s="238"/>
      <c r="AQ29" s="243"/>
      <c r="AR29" s="242"/>
      <c r="AS29" s="241"/>
      <c r="AT29" s="238">
        <v>876</v>
      </c>
      <c r="AU29" s="243" t="s">
        <v>101</v>
      </c>
      <c r="AV29" s="242" t="s">
        <v>101</v>
      </c>
      <c r="AW29" s="168"/>
      <c r="AX29" s="118"/>
      <c r="AY29" s="130"/>
      <c r="AZ29" s="125"/>
      <c r="BA29" s="125"/>
      <c r="BB29" s="131"/>
      <c r="BC29" s="66"/>
      <c r="BD29" s="31"/>
      <c r="BE29" s="29"/>
      <c r="BF29" s="66"/>
      <c r="BG29" s="31"/>
      <c r="BH29" s="29"/>
      <c r="BI29" s="66"/>
      <c r="BJ29" s="31"/>
      <c r="BK29" s="29"/>
      <c r="BL29" s="66"/>
      <c r="BM29" s="31"/>
      <c r="BN29" s="29"/>
      <c r="BO29" s="66"/>
      <c r="BP29" s="31"/>
      <c r="BQ29" s="29"/>
      <c r="BR29" s="66"/>
      <c r="BS29" s="31"/>
      <c r="BT29" s="29"/>
      <c r="BU29" s="66"/>
      <c r="BV29" s="31"/>
      <c r="BW29" s="29"/>
      <c r="BX29" s="66"/>
      <c r="BY29" s="31"/>
      <c r="BZ29" s="29"/>
      <c r="CA29" s="66"/>
      <c r="CB29" s="139"/>
      <c r="CC29" s="139"/>
      <c r="CD29" s="139"/>
      <c r="CG29" s="105"/>
    </row>
    <row r="30" spans="1:86" s="22" customFormat="1" ht="68.25" hidden="1" customHeight="1" outlineLevel="1" x14ac:dyDescent="0.2">
      <c r="A30" s="234" t="s">
        <v>240</v>
      </c>
      <c r="B30" s="245" t="s">
        <v>221</v>
      </c>
      <c r="C30" s="236" t="s">
        <v>123</v>
      </c>
      <c r="D30" s="237"/>
      <c r="E30" s="238"/>
      <c r="F30" s="238"/>
      <c r="G30" s="238"/>
      <c r="H30" s="243"/>
      <c r="I30" s="238"/>
      <c r="J30" s="238"/>
      <c r="K30" s="238"/>
      <c r="L30" s="243"/>
      <c r="M30" s="238"/>
      <c r="N30" s="238"/>
      <c r="O30" s="243"/>
      <c r="P30" s="238"/>
      <c r="Q30" s="238"/>
      <c r="R30" s="238"/>
      <c r="S30" s="243"/>
      <c r="T30" s="238"/>
      <c r="U30" s="238"/>
      <c r="V30" s="243"/>
      <c r="W30" s="240"/>
      <c r="X30" s="246"/>
      <c r="Y30" s="238"/>
      <c r="Z30" s="243"/>
      <c r="AA30" s="238"/>
      <c r="AB30" s="238"/>
      <c r="AC30" s="243"/>
      <c r="AD30" s="238"/>
      <c r="AE30" s="238"/>
      <c r="AF30" s="243"/>
      <c r="AG30" s="242"/>
      <c r="AH30" s="316"/>
      <c r="AI30" s="312"/>
      <c r="AJ30" s="315"/>
      <c r="AK30" s="312"/>
      <c r="AL30" s="312"/>
      <c r="AM30" s="315"/>
      <c r="AN30" s="314"/>
      <c r="AO30" s="241"/>
      <c r="AP30" s="238"/>
      <c r="AQ30" s="243"/>
      <c r="AR30" s="242"/>
      <c r="AS30" s="241"/>
      <c r="AT30" s="238" t="s">
        <v>101</v>
      </c>
      <c r="AU30" s="243">
        <v>20.79</v>
      </c>
      <c r="AV30" s="242" t="s">
        <v>101</v>
      </c>
      <c r="AW30" s="168"/>
      <c r="AX30" s="118"/>
      <c r="AY30" s="130"/>
      <c r="AZ30" s="125"/>
      <c r="BA30" s="125"/>
      <c r="BB30" s="131"/>
      <c r="BC30" s="66"/>
      <c r="BD30" s="31"/>
      <c r="BE30" s="29"/>
      <c r="BF30" s="66"/>
      <c r="BG30" s="31"/>
      <c r="BH30" s="29"/>
      <c r="BI30" s="66"/>
      <c r="BJ30" s="31"/>
      <c r="BK30" s="29"/>
      <c r="BL30" s="66"/>
      <c r="BM30" s="31"/>
      <c r="BN30" s="29"/>
      <c r="BO30" s="66"/>
      <c r="BP30" s="31"/>
      <c r="BQ30" s="29"/>
      <c r="BR30" s="66"/>
      <c r="BS30" s="31"/>
      <c r="BT30" s="29"/>
      <c r="BU30" s="66"/>
      <c r="BV30" s="31"/>
      <c r="BW30" s="29"/>
      <c r="BX30" s="66"/>
      <c r="BY30" s="31"/>
      <c r="BZ30" s="29"/>
      <c r="CA30" s="66"/>
      <c r="CB30" s="139"/>
      <c r="CC30" s="139"/>
      <c r="CD30" s="139"/>
      <c r="CG30" s="105"/>
    </row>
    <row r="31" spans="1:86" s="22" customFormat="1" ht="63" hidden="1" customHeight="1" outlineLevel="1" thickBot="1" x14ac:dyDescent="0.25">
      <c r="A31" s="234">
        <v>1</v>
      </c>
      <c r="B31" s="247" t="s">
        <v>124</v>
      </c>
      <c r="C31" s="236" t="s">
        <v>220</v>
      </c>
      <c r="D31" s="237"/>
      <c r="E31" s="238"/>
      <c r="F31" s="238"/>
      <c r="G31" s="238"/>
      <c r="H31" s="243"/>
      <c r="I31" s="238"/>
      <c r="J31" s="238"/>
      <c r="K31" s="238"/>
      <c r="L31" s="243"/>
      <c r="M31" s="238"/>
      <c r="N31" s="238"/>
      <c r="O31" s="243"/>
      <c r="P31" s="238"/>
      <c r="Q31" s="238"/>
      <c r="R31" s="238"/>
      <c r="S31" s="243"/>
      <c r="T31" s="238"/>
      <c r="U31" s="238"/>
      <c r="V31" s="243"/>
      <c r="W31" s="240"/>
      <c r="X31" s="241"/>
      <c r="Y31" s="238"/>
      <c r="Z31" s="243"/>
      <c r="AA31" s="238"/>
      <c r="AB31" s="238"/>
      <c r="AC31" s="243"/>
      <c r="AD31" s="238"/>
      <c r="AE31" s="238"/>
      <c r="AF31" s="243"/>
      <c r="AG31" s="242"/>
      <c r="AH31" s="311"/>
      <c r="AI31" s="312"/>
      <c r="AJ31" s="315"/>
      <c r="AK31" s="312"/>
      <c r="AL31" s="312"/>
      <c r="AM31" s="315"/>
      <c r="AN31" s="314"/>
      <c r="AO31" s="241"/>
      <c r="AP31" s="238"/>
      <c r="AQ31" s="243"/>
      <c r="AR31" s="242"/>
      <c r="AS31" s="241"/>
      <c r="AT31" s="238">
        <v>60</v>
      </c>
      <c r="AU31" s="243" t="s">
        <v>101</v>
      </c>
      <c r="AV31" s="242" t="s">
        <v>101</v>
      </c>
      <c r="AW31" s="168"/>
      <c r="AX31" s="118"/>
      <c r="AY31" s="130"/>
      <c r="AZ31" s="125"/>
      <c r="BA31" s="125"/>
      <c r="BB31" s="131"/>
      <c r="BC31" s="66"/>
      <c r="BD31" s="31"/>
      <c r="BE31" s="29"/>
      <c r="BF31" s="66"/>
      <c r="BG31" s="31"/>
      <c r="BH31" s="29"/>
      <c r="BI31" s="66"/>
      <c r="BJ31" s="31"/>
      <c r="BK31" s="29"/>
      <c r="BL31" s="66"/>
      <c r="BM31" s="31"/>
      <c r="BN31" s="29"/>
      <c r="BO31" s="66"/>
      <c r="BP31" s="31"/>
      <c r="BQ31" s="29"/>
      <c r="BR31" s="66"/>
      <c r="BS31" s="31"/>
      <c r="BT31" s="29"/>
      <c r="BU31" s="66"/>
      <c r="BV31" s="31"/>
      <c r="BW31" s="29"/>
      <c r="BX31" s="66"/>
      <c r="BY31" s="31"/>
      <c r="BZ31" s="29"/>
      <c r="CA31" s="66"/>
      <c r="CB31" s="139"/>
      <c r="CC31" s="139"/>
      <c r="CD31" s="139"/>
      <c r="CG31" s="105"/>
    </row>
    <row r="32" spans="1:86" s="77" customFormat="1" ht="51.75" customHeight="1" collapsed="1" thickBot="1" x14ac:dyDescent="0.3">
      <c r="A32" s="234" t="s">
        <v>175</v>
      </c>
      <c r="B32" s="245" t="s">
        <v>7</v>
      </c>
      <c r="C32" s="236" t="s">
        <v>10</v>
      </c>
      <c r="D32" s="237">
        <v>1216.243723</v>
      </c>
      <c r="E32" s="238">
        <v>1080.4000000000001</v>
      </c>
      <c r="F32" s="238">
        <v>77</v>
      </c>
      <c r="G32" s="238" t="s">
        <v>101</v>
      </c>
      <c r="H32" s="243">
        <v>1153.0999999999999</v>
      </c>
      <c r="I32" s="238">
        <v>77.085228360318965</v>
      </c>
      <c r="J32" s="238">
        <v>83.3</v>
      </c>
      <c r="K32" s="238" t="s">
        <v>101</v>
      </c>
      <c r="L32" s="243">
        <v>69.171750000000003</v>
      </c>
      <c r="M32" s="238">
        <v>78.026439572918022</v>
      </c>
      <c r="N32" s="238" t="s">
        <v>101</v>
      </c>
      <c r="O32" s="243">
        <v>64</v>
      </c>
      <c r="P32" s="238">
        <v>78.335373317013463</v>
      </c>
      <c r="Q32" s="238">
        <f>+V32/W32*100</f>
        <v>162.65873479263072</v>
      </c>
      <c r="R32" s="238" t="s">
        <v>101</v>
      </c>
      <c r="S32" s="243">
        <v>132.9</v>
      </c>
      <c r="T32" s="238">
        <f>+S32/Q32*100</f>
        <v>81.704803722610194</v>
      </c>
      <c r="U32" s="238" t="s">
        <v>101</v>
      </c>
      <c r="V32" s="243">
        <v>118.8</v>
      </c>
      <c r="W32" s="240">
        <v>73.036348248653809</v>
      </c>
      <c r="X32" s="246">
        <v>232.9</v>
      </c>
      <c r="Y32" s="238" t="s">
        <v>101</v>
      </c>
      <c r="Z32" s="243">
        <v>215.4</v>
      </c>
      <c r="AA32" s="238">
        <v>85.534600968844387</v>
      </c>
      <c r="AB32" s="238" t="s">
        <v>101</v>
      </c>
      <c r="AC32" s="243">
        <v>208.98346242725094</v>
      </c>
      <c r="AD32" s="238">
        <v>83.041567608897807</v>
      </c>
      <c r="AE32" s="238" t="s">
        <v>101</v>
      </c>
      <c r="AF32" s="243">
        <v>180.59411900000001</v>
      </c>
      <c r="AG32" s="242">
        <f>+AG33</f>
        <v>75.174131956801688</v>
      </c>
      <c r="AH32" s="316">
        <v>294.72281747207825</v>
      </c>
      <c r="AI32" s="312" t="s">
        <v>101</v>
      </c>
      <c r="AJ32" s="315">
        <v>290.82299999999998</v>
      </c>
      <c r="AK32" s="312">
        <f>+AK33</f>
        <v>98.285870038338231</v>
      </c>
      <c r="AL32" s="312" t="s">
        <v>101</v>
      </c>
      <c r="AM32" s="315">
        <v>258.5</v>
      </c>
      <c r="AN32" s="314">
        <v>88</v>
      </c>
      <c r="AO32" s="246">
        <v>530.46100000000001</v>
      </c>
      <c r="AP32" s="238" t="s">
        <v>101</v>
      </c>
      <c r="AQ32" s="243">
        <v>626.53899999999999</v>
      </c>
      <c r="AR32" s="242">
        <v>118.0208756213693</v>
      </c>
      <c r="AS32" s="241">
        <v>1153.0999999999999</v>
      </c>
      <c r="AT32" s="238" t="s">
        <v>101</v>
      </c>
      <c r="AU32" s="243">
        <v>1330.4290000000001</v>
      </c>
      <c r="AV32" s="242">
        <v>123.49428615601053</v>
      </c>
      <c r="AW32" s="441" t="s">
        <v>197</v>
      </c>
      <c r="AX32" s="442"/>
      <c r="AY32" s="130">
        <f>+AC32/$AC$6*100</f>
        <v>0.23256215304661448</v>
      </c>
      <c r="AZ32" s="125">
        <f>+AZ27-AZ26</f>
        <v>2033.8445200000024</v>
      </c>
      <c r="BA32" s="125">
        <f t="shared" ref="BA32:BA46" si="17">AD32-AA32</f>
        <v>-2.4930333599465797</v>
      </c>
      <c r="BB32" s="131">
        <f t="shared" si="3"/>
        <v>-2036.337553359949</v>
      </c>
      <c r="BC32" s="73"/>
      <c r="BD32" s="74"/>
      <c r="BE32" s="72"/>
      <c r="BF32" s="73"/>
      <c r="BG32" s="74"/>
      <c r="BH32" s="72"/>
      <c r="BI32" s="73"/>
      <c r="BJ32" s="74"/>
      <c r="BK32" s="72"/>
      <c r="BL32" s="73"/>
      <c r="BM32" s="74"/>
      <c r="BN32" s="72"/>
      <c r="BO32" s="73"/>
      <c r="BP32" s="74"/>
      <c r="BQ32" s="72"/>
      <c r="BR32" s="73"/>
      <c r="BS32" s="74"/>
      <c r="BT32" s="72"/>
      <c r="BU32" s="73"/>
      <c r="BV32" s="74"/>
      <c r="BW32" s="72"/>
      <c r="BX32" s="73"/>
      <c r="BY32" s="74"/>
      <c r="BZ32" s="72"/>
      <c r="CA32" s="73"/>
      <c r="CG32" s="106"/>
    </row>
    <row r="33" spans="1:85" s="22" customFormat="1" ht="63" hidden="1" customHeight="1" outlineLevel="1" thickBot="1" x14ac:dyDescent="0.25">
      <c r="A33" s="234">
        <v>1</v>
      </c>
      <c r="B33" s="247" t="s">
        <v>124</v>
      </c>
      <c r="C33" s="236" t="s">
        <v>125</v>
      </c>
      <c r="D33" s="237">
        <v>6512.8887839999998</v>
      </c>
      <c r="E33" s="238">
        <v>5030.5</v>
      </c>
      <c r="F33" s="238">
        <v>77</v>
      </c>
      <c r="G33" s="238">
        <v>5020.4751920000008</v>
      </c>
      <c r="H33" s="243" t="s">
        <v>101</v>
      </c>
      <c r="I33" s="238">
        <v>77.085228360318965</v>
      </c>
      <c r="J33" s="238">
        <v>374.36028399999998</v>
      </c>
      <c r="K33" s="238">
        <v>292.10000000000002</v>
      </c>
      <c r="L33" s="243">
        <v>69.2</v>
      </c>
      <c r="M33" s="238">
        <f>+K33/J33*100</f>
        <v>78.026439364491992</v>
      </c>
      <c r="N33" s="238">
        <v>283.39999999999998</v>
      </c>
      <c r="O33" s="243">
        <v>64</v>
      </c>
      <c r="P33" s="238">
        <f>+N33/J33*100</f>
        <v>75.702474891807697</v>
      </c>
      <c r="Q33" s="238">
        <v>712.92078599999991</v>
      </c>
      <c r="R33" s="238">
        <v>582.70000000000005</v>
      </c>
      <c r="S33" s="243">
        <f>+V33/U33*R33</f>
        <v>132.94779255274224</v>
      </c>
      <c r="T33" s="238">
        <f t="shared" si="16"/>
        <v>81.734185822995514</v>
      </c>
      <c r="U33" s="238">
        <v>520.69130799999994</v>
      </c>
      <c r="V33" s="243">
        <v>118.8</v>
      </c>
      <c r="W33" s="240">
        <f>+U33/Q33*100</f>
        <v>73.036348248653809</v>
      </c>
      <c r="X33" s="241">
        <v>1062.7207859999999</v>
      </c>
      <c r="Y33" s="238">
        <v>909.7</v>
      </c>
      <c r="Z33" s="243" t="s">
        <v>101</v>
      </c>
      <c r="AA33" s="238">
        <f>+Y33/X33*100</f>
        <v>85.601035755030409</v>
      </c>
      <c r="AB33" s="238">
        <v>882.5</v>
      </c>
      <c r="AC33" s="243" t="s">
        <v>101</v>
      </c>
      <c r="AD33" s="238">
        <f>+AB33/X33*100</f>
        <v>83.041567608897807</v>
      </c>
      <c r="AE33" s="238">
        <v>798.89112599999987</v>
      </c>
      <c r="AF33" s="243" t="s">
        <v>101</v>
      </c>
      <c r="AG33" s="242">
        <f>+AE33/X33*100</f>
        <v>75.174131956801688</v>
      </c>
      <c r="AH33" s="311">
        <v>1377.7158400000003</v>
      </c>
      <c r="AI33" s="312">
        <v>1354.1000000000001</v>
      </c>
      <c r="AJ33" s="315" t="s">
        <v>101</v>
      </c>
      <c r="AK33" s="312">
        <f>+AI33/AH33*100</f>
        <v>98.285870038338231</v>
      </c>
      <c r="AL33" s="312">
        <v>1132.1103685</v>
      </c>
      <c r="AM33" s="315" t="s">
        <v>101</v>
      </c>
      <c r="AN33" s="314">
        <f>+AL33/AH33*100</f>
        <v>82.172995013253228</v>
      </c>
      <c r="AO33" s="241">
        <v>2474.985874</v>
      </c>
      <c r="AP33" s="238">
        <v>2921</v>
      </c>
      <c r="AQ33" s="243" t="s">
        <v>101</v>
      </c>
      <c r="AR33" s="242">
        <f>+AP33/AO33*100</f>
        <v>118.02087562136931</v>
      </c>
      <c r="AS33" s="241">
        <v>5020.4751920000008</v>
      </c>
      <c r="AT33" s="238">
        <v>6200</v>
      </c>
      <c r="AU33" s="243" t="s">
        <v>101</v>
      </c>
      <c r="AV33" s="242">
        <f>+AT33/AS33*100</f>
        <v>123.49428615601053</v>
      </c>
      <c r="AW33" s="420"/>
      <c r="AX33" s="421"/>
      <c r="AY33" s="130" t="e">
        <f>+AC33/$AC$6*100</f>
        <v>#VALUE!</v>
      </c>
      <c r="AZ33" s="125">
        <f>W33-T33</f>
        <v>-8.6978375743417047</v>
      </c>
      <c r="BA33" s="125">
        <f t="shared" si="17"/>
        <v>-2.5594681461326019</v>
      </c>
      <c r="BB33" s="131">
        <f t="shared" si="3"/>
        <v>6.1383694282091028</v>
      </c>
      <c r="BC33" s="24"/>
      <c r="BD33" s="25"/>
      <c r="BE33" s="23"/>
      <c r="BF33" s="24"/>
      <c r="BG33" s="25"/>
      <c r="BH33" s="23"/>
      <c r="BI33" s="24"/>
      <c r="BJ33" s="25"/>
      <c r="BK33" s="23"/>
      <c r="BL33" s="24"/>
      <c r="BM33" s="25"/>
      <c r="BN33" s="23"/>
      <c r="BO33" s="24"/>
      <c r="BP33" s="25"/>
      <c r="BQ33" s="23"/>
      <c r="BR33" s="24"/>
      <c r="BS33" s="25"/>
      <c r="BT33" s="23"/>
      <c r="BU33" s="24"/>
      <c r="BV33" s="25"/>
      <c r="BW33" s="23"/>
      <c r="BX33" s="24"/>
      <c r="BY33" s="25"/>
      <c r="BZ33" s="23"/>
      <c r="CA33" s="24"/>
      <c r="CB33" s="20"/>
      <c r="CC33" s="20"/>
      <c r="CD33" s="21"/>
      <c r="CG33" s="105"/>
    </row>
    <row r="34" spans="1:85" s="77" customFormat="1" ht="51.75" customHeight="1" collapsed="1" thickBot="1" x14ac:dyDescent="0.3">
      <c r="A34" s="234" t="s">
        <v>29</v>
      </c>
      <c r="B34" s="245" t="s">
        <v>1</v>
      </c>
      <c r="C34" s="236" t="s">
        <v>118</v>
      </c>
      <c r="D34" s="237">
        <v>6058.7821000000004</v>
      </c>
      <c r="E34" s="238">
        <v>7704.5783879999999</v>
      </c>
      <c r="F34" s="238">
        <v>118</v>
      </c>
      <c r="G34" s="238" t="s">
        <v>101</v>
      </c>
      <c r="H34" s="238">
        <v>7320.6</v>
      </c>
      <c r="I34" s="238">
        <v>108.3</v>
      </c>
      <c r="J34" s="238">
        <v>512.9</v>
      </c>
      <c r="K34" s="238" t="s">
        <v>101</v>
      </c>
      <c r="L34" s="238">
        <v>570.039894</v>
      </c>
      <c r="M34" s="238">
        <v>100</v>
      </c>
      <c r="N34" s="238" t="s">
        <v>101</v>
      </c>
      <c r="O34" s="238">
        <v>486.4</v>
      </c>
      <c r="P34" s="238">
        <v>95.7</v>
      </c>
      <c r="Q34" s="238">
        <f>+V34/W34*100</f>
        <v>1095.946364624506</v>
      </c>
      <c r="R34" s="238" t="s">
        <v>101</v>
      </c>
      <c r="S34" s="238">
        <v>1276.2931140000001</v>
      </c>
      <c r="T34" s="238">
        <v>104.6</v>
      </c>
      <c r="U34" s="238" t="s">
        <v>101</v>
      </c>
      <c r="V34" s="238">
        <v>1109.0977210000001</v>
      </c>
      <c r="W34" s="240">
        <v>101.2</v>
      </c>
      <c r="X34" s="241">
        <v>1787.3483160000001</v>
      </c>
      <c r="Y34" s="238" t="s">
        <v>101</v>
      </c>
      <c r="Z34" s="238">
        <v>2103.0130735833336</v>
      </c>
      <c r="AA34" s="238">
        <v>107</v>
      </c>
      <c r="AB34" s="238" t="s">
        <v>101</v>
      </c>
      <c r="AC34" s="238">
        <v>1730.5</v>
      </c>
      <c r="AD34" s="238">
        <v>102</v>
      </c>
      <c r="AE34" s="238" t="s">
        <v>101</v>
      </c>
      <c r="AF34" s="238">
        <v>1939.57</v>
      </c>
      <c r="AG34" s="242">
        <v>105.1</v>
      </c>
      <c r="AH34" s="311">
        <v>2427.6526909999998</v>
      </c>
      <c r="AI34" s="312" t="s">
        <v>101</v>
      </c>
      <c r="AJ34" s="312">
        <v>2532.8716869999998</v>
      </c>
      <c r="AK34" s="312">
        <v>103.1</v>
      </c>
      <c r="AL34" s="312" t="s">
        <v>101</v>
      </c>
      <c r="AM34" s="312">
        <v>2667.4640169999998</v>
      </c>
      <c r="AN34" s="314">
        <v>105.7</v>
      </c>
      <c r="AO34" s="241">
        <v>3764.0610000000001</v>
      </c>
      <c r="AP34" s="238" t="s">
        <v>101</v>
      </c>
      <c r="AQ34" s="238">
        <v>4325.4280319999998</v>
      </c>
      <c r="AR34" s="242">
        <v>110</v>
      </c>
      <c r="AS34" s="241">
        <v>7320.6</v>
      </c>
      <c r="AT34" s="238" t="s">
        <v>101</v>
      </c>
      <c r="AU34" s="238">
        <v>9469.9189551553991</v>
      </c>
      <c r="AV34" s="242">
        <v>126.9</v>
      </c>
      <c r="AW34" s="443" t="s">
        <v>223</v>
      </c>
      <c r="AX34" s="444"/>
      <c r="AY34" s="130">
        <f>+AC34/$AC$6*100</f>
        <v>1.9257447511535155</v>
      </c>
      <c r="AZ34" s="125">
        <f>W34-T34</f>
        <v>-3.3999999999999915</v>
      </c>
      <c r="BA34" s="125">
        <f t="shared" si="17"/>
        <v>-5</v>
      </c>
      <c r="BB34" s="131">
        <f t="shared" si="3"/>
        <v>-1.6000000000000085</v>
      </c>
      <c r="BC34" s="78"/>
      <c r="BD34" s="25"/>
      <c r="BE34" s="23"/>
      <c r="BF34" s="78"/>
      <c r="BG34" s="25"/>
      <c r="BH34" s="23"/>
      <c r="BI34" s="78"/>
      <c r="BJ34" s="25"/>
      <c r="BK34" s="23"/>
      <c r="BL34" s="78"/>
      <c r="BM34" s="25"/>
      <c r="BN34" s="23"/>
      <c r="BO34" s="78"/>
      <c r="BP34" s="25"/>
      <c r="BQ34" s="23"/>
      <c r="BR34" s="78"/>
      <c r="BS34" s="25"/>
      <c r="BT34" s="23"/>
      <c r="BU34" s="78"/>
      <c r="BV34" s="25"/>
      <c r="BW34" s="23"/>
      <c r="BX34" s="78"/>
      <c r="BY34" s="25"/>
      <c r="BZ34" s="23"/>
      <c r="CA34" s="78"/>
      <c r="CG34" s="103">
        <f>+AC34-AC34*100/AD34</f>
        <v>33.93137254901967</v>
      </c>
    </row>
    <row r="35" spans="1:85" s="26" customFormat="1" ht="51" hidden="1" customHeight="1" outlineLevel="1" x14ac:dyDescent="0.25">
      <c r="A35" s="234">
        <v>1</v>
      </c>
      <c r="B35" s="247" t="s">
        <v>19</v>
      </c>
      <c r="C35" s="236" t="s">
        <v>20</v>
      </c>
      <c r="D35" s="237">
        <v>1588.4580000000001</v>
      </c>
      <c r="E35" s="238">
        <v>1619</v>
      </c>
      <c r="F35" s="238">
        <v>101.9</v>
      </c>
      <c r="G35" s="238">
        <v>1462.6090000000002</v>
      </c>
      <c r="H35" s="238">
        <v>2381.073903</v>
      </c>
      <c r="I35" s="238">
        <v>92.077285014775342</v>
      </c>
      <c r="J35" s="238">
        <v>107.46799999999999</v>
      </c>
      <c r="K35" s="238">
        <v>115.43</v>
      </c>
      <c r="L35" s="238">
        <v>176.43983392000001</v>
      </c>
      <c r="M35" s="238">
        <f>+K35/J35*100</f>
        <v>107.40871701343657</v>
      </c>
      <c r="N35" s="238">
        <v>81.186999999999998</v>
      </c>
      <c r="O35" s="238">
        <v>128.31088099999999</v>
      </c>
      <c r="P35" s="238">
        <f>+N35/J35*100</f>
        <v>75.545278594558383</v>
      </c>
      <c r="Q35" s="238">
        <v>230.80699999999999</v>
      </c>
      <c r="R35" s="238">
        <v>239.02999999999997</v>
      </c>
      <c r="S35" s="238">
        <f>+V35/U35*R35</f>
        <v>383.49018995197645</v>
      </c>
      <c r="T35" s="238">
        <f t="shared" si="16"/>
        <v>103.56271690200036</v>
      </c>
      <c r="U35" s="238">
        <v>197.19499999999999</v>
      </c>
      <c r="V35" s="238">
        <v>316.37178599999999</v>
      </c>
      <c r="W35" s="240">
        <f t="shared" ref="W35:W59" si="18">+U35/Q35*100</f>
        <v>85.437183447642411</v>
      </c>
      <c r="X35" s="241">
        <v>377.13799999999998</v>
      </c>
      <c r="Y35" s="238">
        <v>384.15</v>
      </c>
      <c r="Z35" s="238">
        <f t="shared" ref="Z35:Z43" si="19">+AC35/AB35*Y35</f>
        <v>616.31492440123452</v>
      </c>
      <c r="AA35" s="238">
        <f t="shared" ref="AA35:AA43" si="20">+Y35/X35*100</f>
        <v>101.85926636933959</v>
      </c>
      <c r="AB35" s="238">
        <v>315.89999999999998</v>
      </c>
      <c r="AC35" s="238">
        <v>506.81734899999998</v>
      </c>
      <c r="AD35" s="238">
        <f t="shared" ref="AD35:AD43" si="21">+AB35/X35*100</f>
        <v>83.762442395091455</v>
      </c>
      <c r="AE35" s="248">
        <v>351.13900000000001</v>
      </c>
      <c r="AF35" s="248">
        <v>577.00011300000006</v>
      </c>
      <c r="AG35" s="249">
        <f>+AE35/X35*100</f>
        <v>93.106236974264064</v>
      </c>
      <c r="AH35" s="311">
        <v>520.29999999999995</v>
      </c>
      <c r="AI35" s="312">
        <v>469.04999999999995</v>
      </c>
      <c r="AJ35" s="312">
        <v>770.75432521779135</v>
      </c>
      <c r="AK35" s="312">
        <f>+AI35/AH35*100</f>
        <v>90.149913511435713</v>
      </c>
      <c r="AL35" s="312">
        <v>459.73899999999998</v>
      </c>
      <c r="AM35" s="312">
        <v>763.49688700000002</v>
      </c>
      <c r="AN35" s="314">
        <f t="shared" ref="AN35:AN43" si="22">+AL35/AH35*100</f>
        <v>88.360369017874305</v>
      </c>
      <c r="AO35" s="241">
        <v>806.61200000000008</v>
      </c>
      <c r="AP35" s="248">
        <v>786.33899999999994</v>
      </c>
      <c r="AQ35" s="248">
        <v>1292.131298</v>
      </c>
      <c r="AR35" s="242">
        <f t="shared" ref="AR35:AR43" si="23">+AP35/AO35*100</f>
        <v>97.486647855474487</v>
      </c>
      <c r="AS35" s="250">
        <v>1462.6090000000002</v>
      </c>
      <c r="AT35" s="238">
        <v>1620</v>
      </c>
      <c r="AU35" s="238">
        <v>2642.0232529999998</v>
      </c>
      <c r="AV35" s="242">
        <f t="shared" ref="AV35:AV43" si="24">+AT35/AS35*100</f>
        <v>110.76097576317387</v>
      </c>
      <c r="AW35" s="133"/>
      <c r="AX35" s="1"/>
      <c r="AY35" s="130">
        <f>+AC35/$AC$6*100</f>
        <v>0.56399933523853762</v>
      </c>
      <c r="AZ35" s="125">
        <f>W35-T35</f>
        <v>-18.125533454357949</v>
      </c>
      <c r="BA35" s="125">
        <f t="shared" si="17"/>
        <v>-18.096823974248139</v>
      </c>
      <c r="BB35" s="131">
        <f t="shared" si="3"/>
        <v>2.870948010981067E-2</v>
      </c>
      <c r="BC35" s="9"/>
      <c r="BD35" s="10"/>
      <c r="BE35" s="8"/>
      <c r="BF35" s="9"/>
      <c r="BG35" s="10"/>
      <c r="BH35" s="8"/>
      <c r="BI35" s="9"/>
      <c r="BJ35" s="10"/>
      <c r="BK35" s="8"/>
      <c r="BL35" s="9"/>
      <c r="BM35" s="10"/>
      <c r="BN35" s="8"/>
      <c r="BO35" s="9"/>
      <c r="BP35" s="10"/>
      <c r="BQ35" s="8"/>
      <c r="BR35" s="9"/>
      <c r="BS35" s="10"/>
      <c r="BT35" s="8"/>
      <c r="BU35" s="9"/>
      <c r="BV35" s="10"/>
      <c r="BW35" s="8"/>
      <c r="BX35" s="9"/>
      <c r="BY35" s="10"/>
      <c r="BZ35" s="8"/>
      <c r="CA35" s="9"/>
      <c r="CG35" s="107"/>
    </row>
    <row r="36" spans="1:85" s="26" customFormat="1" ht="51" hidden="1" customHeight="1" outlineLevel="1" x14ac:dyDescent="0.25">
      <c r="A36" s="234">
        <v>2</v>
      </c>
      <c r="B36" s="247" t="s">
        <v>21</v>
      </c>
      <c r="C36" s="236" t="s">
        <v>20</v>
      </c>
      <c r="D36" s="237">
        <v>561.34799999999996</v>
      </c>
      <c r="E36" s="238">
        <v>680</v>
      </c>
      <c r="F36" s="238">
        <v>121.1</v>
      </c>
      <c r="G36" s="238">
        <v>581.53</v>
      </c>
      <c r="H36" s="238">
        <v>1092.637905</v>
      </c>
      <c r="I36" s="238">
        <v>103.59527423273977</v>
      </c>
      <c r="J36" s="238">
        <v>38.172000000000004</v>
      </c>
      <c r="K36" s="238">
        <v>42.5</v>
      </c>
      <c r="L36" s="238">
        <v>70.526837499999999</v>
      </c>
      <c r="M36" s="238">
        <f t="shared" ref="M36:M43" si="25">+K36/J36*100</f>
        <v>111.33815362045476</v>
      </c>
      <c r="N36" s="238">
        <v>21.417000000000002</v>
      </c>
      <c r="O36" s="238">
        <v>34.624704999999999</v>
      </c>
      <c r="P36" s="238">
        <f t="shared" ref="P36:P43" si="26">+N36/J36*100</f>
        <v>56.106570260924236</v>
      </c>
      <c r="Q36" s="238">
        <v>87.397000000000006</v>
      </c>
      <c r="R36" s="238">
        <v>107.6</v>
      </c>
      <c r="S36" s="238">
        <f>+V36/U36*R36</f>
        <v>192.62736462733486</v>
      </c>
      <c r="T36" s="238">
        <f t="shared" si="16"/>
        <v>123.11635410826457</v>
      </c>
      <c r="U36" s="238">
        <v>76.98599999999999</v>
      </c>
      <c r="V36" s="238">
        <v>137.82165699999999</v>
      </c>
      <c r="W36" s="240">
        <f t="shared" si="18"/>
        <v>88.087691797201259</v>
      </c>
      <c r="X36" s="241">
        <v>149.209</v>
      </c>
      <c r="Y36" s="238">
        <v>195.75</v>
      </c>
      <c r="Z36" s="238">
        <f t="shared" si="19"/>
        <v>350.43500558998932</v>
      </c>
      <c r="AA36" s="238">
        <f t="shared" si="20"/>
        <v>131.19181818791091</v>
      </c>
      <c r="AB36" s="238">
        <v>161.98599999999999</v>
      </c>
      <c r="AC36" s="238">
        <v>289.99011400000001</v>
      </c>
      <c r="AD36" s="238">
        <f t="shared" si="21"/>
        <v>108.56315637796648</v>
      </c>
      <c r="AE36" s="248">
        <v>163.322</v>
      </c>
      <c r="AF36" s="248">
        <v>300.53414399999997</v>
      </c>
      <c r="AG36" s="249">
        <f t="shared" ref="AG36:AG43" si="27">+AE36/X36*100</f>
        <v>109.45854472585435</v>
      </c>
      <c r="AH36" s="311">
        <v>210.7</v>
      </c>
      <c r="AI36" s="312">
        <v>262.13</v>
      </c>
      <c r="AJ36" s="312">
        <v>482.35397047991103</v>
      </c>
      <c r="AK36" s="312">
        <f t="shared" ref="AK36:AK43" si="28">+AI36/AH36*100</f>
        <v>124.40911248220219</v>
      </c>
      <c r="AL36" s="312">
        <v>218.99099999999999</v>
      </c>
      <c r="AM36" s="312">
        <v>398.78330099999999</v>
      </c>
      <c r="AN36" s="314">
        <f t="shared" si="22"/>
        <v>103.93497864261985</v>
      </c>
      <c r="AO36" s="241">
        <v>325.76900000000001</v>
      </c>
      <c r="AP36" s="248">
        <v>448.42199999999997</v>
      </c>
      <c r="AQ36" s="248">
        <v>825.15596100000005</v>
      </c>
      <c r="AR36" s="242">
        <f t="shared" si="23"/>
        <v>137.65029821744855</v>
      </c>
      <c r="AS36" s="250">
        <v>581.53</v>
      </c>
      <c r="AT36" s="238">
        <v>1019.9999999999999</v>
      </c>
      <c r="AU36" s="238">
        <v>1807.68974</v>
      </c>
      <c r="AV36" s="242">
        <f t="shared" si="24"/>
        <v>175.39937750417002</v>
      </c>
      <c r="AW36" s="133"/>
      <c r="AX36" s="1"/>
      <c r="AY36" s="130">
        <f>+AC36/$AC$6*100</f>
        <v>0.32270843104415459</v>
      </c>
      <c r="AZ36" s="125">
        <f>W36-T36</f>
        <v>-35.028662311063314</v>
      </c>
      <c r="BA36" s="125">
        <f t="shared" si="17"/>
        <v>-22.628661809944433</v>
      </c>
      <c r="BB36" s="131">
        <f t="shared" si="3"/>
        <v>12.400000501118882</v>
      </c>
      <c r="BC36" s="9"/>
      <c r="BD36" s="10"/>
      <c r="BE36" s="8"/>
      <c r="BF36" s="9"/>
      <c r="BG36" s="10"/>
      <c r="BH36" s="8"/>
      <c r="BI36" s="9"/>
      <c r="BJ36" s="10"/>
      <c r="BK36" s="8"/>
      <c r="BL36" s="9"/>
      <c r="BM36" s="10"/>
      <c r="BN36" s="8"/>
      <c r="BO36" s="9"/>
      <c r="BP36" s="10"/>
      <c r="BQ36" s="8"/>
      <c r="BR36" s="9"/>
      <c r="BS36" s="10"/>
      <c r="BT36" s="8"/>
      <c r="BU36" s="9"/>
      <c r="BV36" s="10"/>
      <c r="BW36" s="8"/>
      <c r="BX36" s="9"/>
      <c r="BY36" s="10"/>
      <c r="BZ36" s="8"/>
      <c r="CA36" s="9"/>
      <c r="CG36" s="107"/>
    </row>
    <row r="37" spans="1:85" s="26" customFormat="1" ht="51" hidden="1" customHeight="1" outlineLevel="1" x14ac:dyDescent="0.25">
      <c r="A37" s="234">
        <v>3</v>
      </c>
      <c r="B37" s="247" t="s">
        <v>22</v>
      </c>
      <c r="C37" s="236" t="s">
        <v>20</v>
      </c>
      <c r="D37" s="237">
        <v>225.77699999999999</v>
      </c>
      <c r="E37" s="238">
        <v>170</v>
      </c>
      <c r="F37" s="238">
        <v>75.3</v>
      </c>
      <c r="G37" s="238">
        <v>238.75900000000004</v>
      </c>
      <c r="H37" s="243">
        <v>268.93530900000002</v>
      </c>
      <c r="I37" s="238">
        <v>105.74992138260322</v>
      </c>
      <c r="J37" s="238">
        <v>22.5</v>
      </c>
      <c r="K37" s="238">
        <v>3.5</v>
      </c>
      <c r="L37" s="243">
        <v>2.8920780000000001</v>
      </c>
      <c r="M37" s="238">
        <f t="shared" si="25"/>
        <v>15.555555555555555</v>
      </c>
      <c r="N37" s="238">
        <v>1.476</v>
      </c>
      <c r="O37" s="243">
        <v>1.3977599999999999</v>
      </c>
      <c r="P37" s="238">
        <f t="shared" si="26"/>
        <v>6.5600000000000005</v>
      </c>
      <c r="Q37" s="238">
        <v>45.03</v>
      </c>
      <c r="R37" s="238">
        <v>23.1</v>
      </c>
      <c r="S37" s="243">
        <f>+V37/U37*R37</f>
        <v>24.229752373417725</v>
      </c>
      <c r="T37" s="238">
        <f t="shared" si="16"/>
        <v>51.299133910726184</v>
      </c>
      <c r="U37" s="238">
        <v>20.855999999999998</v>
      </c>
      <c r="V37" s="243">
        <v>21.876004999999999</v>
      </c>
      <c r="W37" s="240">
        <f t="shared" si="18"/>
        <v>46.315789473684205</v>
      </c>
      <c r="X37" s="241">
        <v>69.36</v>
      </c>
      <c r="Y37" s="238">
        <v>44.8</v>
      </c>
      <c r="Z37" s="243">
        <f t="shared" si="19"/>
        <v>46.991034461538462</v>
      </c>
      <c r="AA37" s="238">
        <f t="shared" si="20"/>
        <v>64.590542099192618</v>
      </c>
      <c r="AB37" s="238">
        <v>31.2</v>
      </c>
      <c r="AC37" s="243">
        <v>32.725898999999998</v>
      </c>
      <c r="AD37" s="238">
        <f t="shared" si="21"/>
        <v>44.982698961937714</v>
      </c>
      <c r="AE37" s="248">
        <v>44.369</v>
      </c>
      <c r="AF37" s="251">
        <v>48.376719000000001</v>
      </c>
      <c r="AG37" s="249">
        <f t="shared" si="27"/>
        <v>63.969146482122262</v>
      </c>
      <c r="AH37" s="311">
        <v>92.5</v>
      </c>
      <c r="AI37" s="312">
        <v>56</v>
      </c>
      <c r="AJ37" s="315">
        <v>61.058312425342038</v>
      </c>
      <c r="AK37" s="312">
        <f t="shared" si="28"/>
        <v>60.540540540540547</v>
      </c>
      <c r="AL37" s="312">
        <v>68.099999999999994</v>
      </c>
      <c r="AM37" s="315">
        <v>74.708860000000001</v>
      </c>
      <c r="AN37" s="314">
        <f t="shared" si="22"/>
        <v>73.621621621621614</v>
      </c>
      <c r="AO37" s="241">
        <v>138.33199999999999</v>
      </c>
      <c r="AP37" s="248">
        <v>104.46899999999999</v>
      </c>
      <c r="AQ37" s="251">
        <v>113.905372</v>
      </c>
      <c r="AR37" s="242">
        <f t="shared" si="23"/>
        <v>75.520486944452486</v>
      </c>
      <c r="AS37" s="250">
        <v>238.75900000000004</v>
      </c>
      <c r="AT37" s="238">
        <v>190</v>
      </c>
      <c r="AU37" s="243">
        <v>200.138462</v>
      </c>
      <c r="AV37" s="242">
        <f t="shared" si="24"/>
        <v>79.578152027776952</v>
      </c>
      <c r="AW37" s="117"/>
      <c r="AX37" s="1"/>
      <c r="AY37" s="455" t="s">
        <v>195</v>
      </c>
      <c r="AZ37" s="424"/>
      <c r="BA37" s="125">
        <f t="shared" si="17"/>
        <v>-19.607843137254903</v>
      </c>
      <c r="BB37" s="131">
        <f t="shared" si="3"/>
        <v>-19.607843137254903</v>
      </c>
      <c r="BC37" s="12"/>
      <c r="BD37" s="10"/>
      <c r="BE37" s="8"/>
      <c r="BF37" s="12"/>
      <c r="BG37" s="10"/>
      <c r="BH37" s="8"/>
      <c r="BI37" s="12"/>
      <c r="BJ37" s="10"/>
      <c r="BK37" s="8"/>
      <c r="BL37" s="12"/>
      <c r="BM37" s="10"/>
      <c r="BN37" s="8"/>
      <c r="BO37" s="12"/>
      <c r="BP37" s="10"/>
      <c r="BQ37" s="8"/>
      <c r="BR37" s="12"/>
      <c r="BS37" s="10"/>
      <c r="BT37" s="8"/>
      <c r="BU37" s="12"/>
      <c r="BV37" s="10"/>
      <c r="BW37" s="8"/>
      <c r="BX37" s="12"/>
      <c r="BY37" s="10"/>
      <c r="BZ37" s="8"/>
      <c r="CA37" s="12"/>
      <c r="CG37" s="107"/>
    </row>
    <row r="38" spans="1:85" s="26" customFormat="1" ht="51" hidden="1" customHeight="1" outlineLevel="1" x14ac:dyDescent="0.25">
      <c r="A38" s="234">
        <v>4</v>
      </c>
      <c r="B38" s="247" t="s">
        <v>23</v>
      </c>
      <c r="C38" s="236" t="s">
        <v>20</v>
      </c>
      <c r="D38" s="237">
        <v>48.582999999999998</v>
      </c>
      <c r="E38" s="238">
        <v>38.6</v>
      </c>
      <c r="F38" s="238">
        <v>79.5</v>
      </c>
      <c r="G38" s="238">
        <v>24.093</v>
      </c>
      <c r="H38" s="238">
        <v>37.501581999999999</v>
      </c>
      <c r="I38" s="238">
        <v>49.591420867381601</v>
      </c>
      <c r="J38" s="238">
        <v>3.13</v>
      </c>
      <c r="K38" s="238">
        <v>1.85</v>
      </c>
      <c r="L38" s="238">
        <v>2.9280409999999999</v>
      </c>
      <c r="M38" s="238">
        <f t="shared" si="25"/>
        <v>59.105431309904155</v>
      </c>
      <c r="N38" s="238"/>
      <c r="O38" s="238"/>
      <c r="P38" s="238">
        <f t="shared" si="26"/>
        <v>0</v>
      </c>
      <c r="Q38" s="238">
        <v>12.094000000000001</v>
      </c>
      <c r="R38" s="238">
        <v>3.52</v>
      </c>
      <c r="S38" s="238">
        <v>5.5899960000000002</v>
      </c>
      <c r="T38" s="238">
        <f t="shared" si="16"/>
        <v>29.105341491648751</v>
      </c>
      <c r="U38" s="238">
        <v>0</v>
      </c>
      <c r="V38" s="238">
        <v>0</v>
      </c>
      <c r="W38" s="240">
        <f t="shared" si="18"/>
        <v>0</v>
      </c>
      <c r="X38" s="241">
        <v>18.34</v>
      </c>
      <c r="Y38" s="238">
        <v>4.42</v>
      </c>
      <c r="Z38" s="238">
        <f t="shared" si="19"/>
        <v>6.9204311279999997</v>
      </c>
      <c r="AA38" s="238">
        <f t="shared" si="20"/>
        <v>24.100327153762269</v>
      </c>
      <c r="AB38" s="238">
        <v>2.5</v>
      </c>
      <c r="AC38" s="238">
        <v>3.9142709999999998</v>
      </c>
      <c r="AD38" s="238">
        <f t="shared" si="21"/>
        <v>13.631406761177752</v>
      </c>
      <c r="AE38" s="248">
        <v>3.4060000000000001</v>
      </c>
      <c r="AF38" s="248">
        <v>6.1660269999999997</v>
      </c>
      <c r="AG38" s="249">
        <f t="shared" si="27"/>
        <v>18.571428571428573</v>
      </c>
      <c r="AH38" s="311">
        <v>19</v>
      </c>
      <c r="AI38" s="312">
        <v>3.6</v>
      </c>
      <c r="AJ38" s="312">
        <v>6.5172334703464463</v>
      </c>
      <c r="AK38" s="312">
        <f t="shared" si="28"/>
        <v>18.947368421052634</v>
      </c>
      <c r="AL38" s="312">
        <v>8.1</v>
      </c>
      <c r="AM38" s="312">
        <v>14.052053000000001</v>
      </c>
      <c r="AN38" s="314">
        <f t="shared" si="22"/>
        <v>42.631578947368418</v>
      </c>
      <c r="AO38" s="241">
        <v>20.372</v>
      </c>
      <c r="AP38" s="248">
        <v>10.306000000000001</v>
      </c>
      <c r="AQ38" s="248">
        <v>18.657391000000001</v>
      </c>
      <c r="AR38" s="242">
        <f t="shared" si="23"/>
        <v>50.589043785588061</v>
      </c>
      <c r="AS38" s="250">
        <v>24.093</v>
      </c>
      <c r="AT38" s="238">
        <v>20</v>
      </c>
      <c r="AU38" s="238">
        <v>31.497805</v>
      </c>
      <c r="AV38" s="242">
        <f t="shared" si="24"/>
        <v>83.011663138670983</v>
      </c>
      <c r="AW38" s="169"/>
      <c r="AX38" s="27"/>
      <c r="AY38" s="423"/>
      <c r="AZ38" s="424"/>
      <c r="BA38" s="125">
        <f t="shared" si="17"/>
        <v>-10.468920392584517</v>
      </c>
      <c r="BB38" s="131">
        <f t="shared" si="3"/>
        <v>-10.468920392584517</v>
      </c>
      <c r="BC38" s="9"/>
      <c r="BD38" s="10"/>
      <c r="BE38" s="8"/>
      <c r="BF38" s="9"/>
      <c r="BG38" s="10"/>
      <c r="BH38" s="8"/>
      <c r="BI38" s="9"/>
      <c r="BJ38" s="10"/>
      <c r="BK38" s="8"/>
      <c r="BL38" s="9"/>
      <c r="BM38" s="10"/>
      <c r="BN38" s="8"/>
      <c r="BO38" s="9"/>
      <c r="BP38" s="10"/>
      <c r="BQ38" s="8"/>
      <c r="BR38" s="9"/>
      <c r="BS38" s="10"/>
      <c r="BT38" s="8"/>
      <c r="BU38" s="9"/>
      <c r="BV38" s="10"/>
      <c r="BW38" s="8"/>
      <c r="BX38" s="9"/>
      <c r="BY38" s="10"/>
      <c r="BZ38" s="8"/>
      <c r="CA38" s="9"/>
      <c r="CG38" s="107"/>
    </row>
    <row r="39" spans="1:85" s="26" customFormat="1" ht="51" hidden="1" customHeight="1" outlineLevel="1" x14ac:dyDescent="0.25">
      <c r="A39" s="234">
        <v>5</v>
      </c>
      <c r="B39" s="247" t="s">
        <v>24</v>
      </c>
      <c r="C39" s="236" t="s">
        <v>20</v>
      </c>
      <c r="D39" s="237">
        <v>128.678</v>
      </c>
      <c r="E39" s="238">
        <v>271.74</v>
      </c>
      <c r="F39" s="238">
        <v>211.2</v>
      </c>
      <c r="G39" s="238">
        <v>200.05</v>
      </c>
      <c r="H39" s="243">
        <v>696.72924</v>
      </c>
      <c r="I39" s="238">
        <v>155.46558075195452</v>
      </c>
      <c r="J39" s="238">
        <v>13.917</v>
      </c>
      <c r="K39" s="238">
        <v>20.22</v>
      </c>
      <c r="L39" s="243">
        <v>70.329466859999997</v>
      </c>
      <c r="M39" s="238">
        <f t="shared" si="25"/>
        <v>145.28993317525328</v>
      </c>
      <c r="N39" s="238">
        <v>28.5</v>
      </c>
      <c r="O39" s="243">
        <v>99.130435000000006</v>
      </c>
      <c r="P39" s="238">
        <f t="shared" si="26"/>
        <v>204.78551411942226</v>
      </c>
      <c r="Q39" s="238">
        <v>25.681000000000001</v>
      </c>
      <c r="R39" s="238">
        <v>35.869999999999997</v>
      </c>
      <c r="S39" s="243">
        <f>+V39/U39*R39</f>
        <v>125.06084831021026</v>
      </c>
      <c r="T39" s="238">
        <f t="shared" si="16"/>
        <v>139.67524629103227</v>
      </c>
      <c r="U39" s="238">
        <v>46.13</v>
      </c>
      <c r="V39" s="243">
        <v>160.83236500000001</v>
      </c>
      <c r="W39" s="240">
        <f t="shared" si="18"/>
        <v>179.62696156691717</v>
      </c>
      <c r="X39" s="241">
        <v>37.030999999999999</v>
      </c>
      <c r="Y39" s="238">
        <v>52.18</v>
      </c>
      <c r="Z39" s="243">
        <f t="shared" si="19"/>
        <v>181.92570500847583</v>
      </c>
      <c r="AA39" s="238">
        <f t="shared" si="20"/>
        <v>140.90896816181038</v>
      </c>
      <c r="AB39" s="238">
        <v>67.25</v>
      </c>
      <c r="AC39" s="243">
        <v>234.467299</v>
      </c>
      <c r="AD39" s="238">
        <f t="shared" si="21"/>
        <v>181.60460155005268</v>
      </c>
      <c r="AE39" s="248">
        <v>64.2</v>
      </c>
      <c r="AF39" s="248">
        <v>226.51288600000001</v>
      </c>
      <c r="AG39" s="249">
        <f t="shared" si="27"/>
        <v>173.3682590262213</v>
      </c>
      <c r="AH39" s="311">
        <v>52.2</v>
      </c>
      <c r="AI39" s="312">
        <v>80.78</v>
      </c>
      <c r="AJ39" s="315">
        <v>285.01107369283488</v>
      </c>
      <c r="AK39" s="312">
        <f t="shared" si="28"/>
        <v>154.75095785440612</v>
      </c>
      <c r="AL39" s="312">
        <v>81.72</v>
      </c>
      <c r="AM39" s="315">
        <v>290.3</v>
      </c>
      <c r="AN39" s="314">
        <f t="shared" si="22"/>
        <v>156.55172413793102</v>
      </c>
      <c r="AO39" s="241">
        <v>85.091000000000008</v>
      </c>
      <c r="AP39" s="248">
        <v>120.5</v>
      </c>
      <c r="AQ39" s="248">
        <v>425.152691</v>
      </c>
      <c r="AR39" s="242">
        <f t="shared" si="23"/>
        <v>141.61309656720451</v>
      </c>
      <c r="AS39" s="250">
        <v>200.05</v>
      </c>
      <c r="AT39" s="238">
        <v>211.1</v>
      </c>
      <c r="AU39" s="243">
        <v>744.81106299999999</v>
      </c>
      <c r="AV39" s="242">
        <f t="shared" si="24"/>
        <v>105.52361909522618</v>
      </c>
      <c r="AW39" s="133"/>
      <c r="AX39" s="1"/>
      <c r="AY39" s="423"/>
      <c r="AZ39" s="424"/>
      <c r="BA39" s="125">
        <f t="shared" si="17"/>
        <v>40.6956333882423</v>
      </c>
      <c r="BB39" s="131">
        <f t="shared" si="3"/>
        <v>40.6956333882423</v>
      </c>
      <c r="BC39" s="12"/>
      <c r="BD39" s="10"/>
      <c r="BE39" s="8"/>
      <c r="BF39" s="12"/>
      <c r="BG39" s="10"/>
      <c r="BH39" s="8"/>
      <c r="BI39" s="12"/>
      <c r="BJ39" s="10"/>
      <c r="BK39" s="8"/>
      <c r="BL39" s="12"/>
      <c r="BM39" s="10"/>
      <c r="BN39" s="8"/>
      <c r="BO39" s="12"/>
      <c r="BP39" s="10"/>
      <c r="BQ39" s="8"/>
      <c r="BR39" s="12"/>
      <c r="BS39" s="10"/>
      <c r="BT39" s="8"/>
      <c r="BU39" s="12"/>
      <c r="BV39" s="10"/>
      <c r="BW39" s="8"/>
      <c r="BX39" s="12"/>
      <c r="BY39" s="10"/>
      <c r="BZ39" s="8"/>
      <c r="CA39" s="12"/>
      <c r="CG39" s="107"/>
    </row>
    <row r="40" spans="1:85" s="26" customFormat="1" ht="51" hidden="1" customHeight="1" outlineLevel="1" x14ac:dyDescent="0.25">
      <c r="A40" s="234">
        <v>6</v>
      </c>
      <c r="B40" s="247" t="s">
        <v>25</v>
      </c>
      <c r="C40" s="236" t="s">
        <v>20</v>
      </c>
      <c r="D40" s="237">
        <v>331.84800000000001</v>
      </c>
      <c r="E40" s="238">
        <v>350</v>
      </c>
      <c r="F40" s="238">
        <v>105.5</v>
      </c>
      <c r="G40" s="238">
        <v>350.00199999999995</v>
      </c>
      <c r="H40" s="238">
        <v>478.57471600000002</v>
      </c>
      <c r="I40" s="238">
        <v>105.4705768906246</v>
      </c>
      <c r="J40" s="238">
        <v>27</v>
      </c>
      <c r="K40" s="238">
        <v>27</v>
      </c>
      <c r="L40" s="238">
        <v>33.380153999999997</v>
      </c>
      <c r="M40" s="238">
        <f t="shared" si="25"/>
        <v>100</v>
      </c>
      <c r="N40" s="238">
        <v>27.03</v>
      </c>
      <c r="O40" s="238">
        <v>36.525511999999999</v>
      </c>
      <c r="P40" s="238">
        <f t="shared" si="26"/>
        <v>100.1111111111111</v>
      </c>
      <c r="Q40" s="238">
        <v>52</v>
      </c>
      <c r="R40" s="238">
        <v>53</v>
      </c>
      <c r="S40" s="238">
        <f>+V40/U40*R40</f>
        <v>72.67295608032309</v>
      </c>
      <c r="T40" s="238">
        <f t="shared" si="16"/>
        <v>101.92307692307692</v>
      </c>
      <c r="U40" s="238">
        <v>53.484000000000002</v>
      </c>
      <c r="V40" s="238">
        <v>73.336611000000005</v>
      </c>
      <c r="W40" s="240">
        <f t="shared" si="18"/>
        <v>102.85384615384616</v>
      </c>
      <c r="X40" s="241">
        <v>81</v>
      </c>
      <c r="Y40" s="238">
        <v>81</v>
      </c>
      <c r="Z40" s="238">
        <f t="shared" si="19"/>
        <v>100.709649</v>
      </c>
      <c r="AA40" s="238">
        <f t="shared" si="20"/>
        <v>100</v>
      </c>
      <c r="AB40" s="238">
        <v>81</v>
      </c>
      <c r="AC40" s="238">
        <v>100.709649</v>
      </c>
      <c r="AD40" s="238">
        <f t="shared" si="21"/>
        <v>100</v>
      </c>
      <c r="AE40" s="248">
        <v>83.284999999999997</v>
      </c>
      <c r="AF40" s="252">
        <v>115.798196</v>
      </c>
      <c r="AG40" s="249">
        <f t="shared" si="27"/>
        <v>102.82098765432099</v>
      </c>
      <c r="AH40" s="311">
        <v>109</v>
      </c>
      <c r="AI40" s="312">
        <v>109.9</v>
      </c>
      <c r="AJ40" s="312">
        <v>150.0225172408</v>
      </c>
      <c r="AK40" s="312">
        <f t="shared" si="28"/>
        <v>100.82568807339449</v>
      </c>
      <c r="AL40" s="312">
        <v>108.4</v>
      </c>
      <c r="AM40" s="312">
        <v>151.9</v>
      </c>
      <c r="AN40" s="314">
        <f t="shared" si="22"/>
        <v>99.449541284403679</v>
      </c>
      <c r="AO40" s="241">
        <v>167.01999999999998</v>
      </c>
      <c r="AP40" s="248">
        <v>162.80000000000001</v>
      </c>
      <c r="AQ40" s="252">
        <v>226.35464099999999</v>
      </c>
      <c r="AR40" s="242">
        <f t="shared" si="23"/>
        <v>97.473356484253401</v>
      </c>
      <c r="AS40" s="250">
        <v>350.00199999999995</v>
      </c>
      <c r="AT40" s="238">
        <v>360</v>
      </c>
      <c r="AU40" s="238">
        <v>445.81968000000001</v>
      </c>
      <c r="AV40" s="242">
        <f t="shared" si="24"/>
        <v>102.85655510539942</v>
      </c>
      <c r="AW40" s="133"/>
      <c r="AX40" s="1"/>
      <c r="AY40" s="456"/>
      <c r="AZ40" s="436"/>
      <c r="BA40" s="125">
        <f t="shared" si="17"/>
        <v>0</v>
      </c>
      <c r="BB40" s="131">
        <f t="shared" si="3"/>
        <v>0</v>
      </c>
      <c r="BC40" s="9"/>
      <c r="BD40" s="10"/>
      <c r="BE40" s="8"/>
      <c r="BF40" s="9"/>
      <c r="BG40" s="10"/>
      <c r="BH40" s="8"/>
      <c r="BI40" s="9"/>
      <c r="BJ40" s="10"/>
      <c r="BK40" s="8"/>
      <c r="BL40" s="9"/>
      <c r="BM40" s="10"/>
      <c r="BN40" s="8"/>
      <c r="BO40" s="9"/>
      <c r="BP40" s="10"/>
      <c r="BQ40" s="8"/>
      <c r="BR40" s="9"/>
      <c r="BS40" s="10"/>
      <c r="BT40" s="8"/>
      <c r="BU40" s="9"/>
      <c r="BV40" s="10"/>
      <c r="BW40" s="8"/>
      <c r="BX40" s="9"/>
      <c r="BY40" s="10"/>
      <c r="BZ40" s="8"/>
      <c r="CA40" s="9"/>
      <c r="CG40" s="107"/>
    </row>
    <row r="41" spans="1:85" s="26" customFormat="1" ht="51" hidden="1" customHeight="1" outlineLevel="1" x14ac:dyDescent="0.25">
      <c r="A41" s="234">
        <v>7</v>
      </c>
      <c r="B41" s="247" t="s">
        <v>26</v>
      </c>
      <c r="C41" s="236" t="s">
        <v>20</v>
      </c>
      <c r="D41" s="237">
        <v>118.88700000000001</v>
      </c>
      <c r="E41" s="238">
        <v>68.900000000000006</v>
      </c>
      <c r="F41" s="238">
        <v>58</v>
      </c>
      <c r="G41" s="238">
        <v>36.488</v>
      </c>
      <c r="H41" s="238">
        <v>35.722428000000001</v>
      </c>
      <c r="I41" s="238">
        <v>30.691328740736999</v>
      </c>
      <c r="J41" s="238">
        <v>3.1110000000000002</v>
      </c>
      <c r="K41" s="238">
        <v>10.4</v>
      </c>
      <c r="L41" s="238">
        <v>10.2178232</v>
      </c>
      <c r="M41" s="238">
        <f t="shared" si="25"/>
        <v>334.29765348762459</v>
      </c>
      <c r="N41" s="238">
        <v>1.9750000000000001</v>
      </c>
      <c r="O41" s="238">
        <v>1.8570439999999999</v>
      </c>
      <c r="P41" s="238">
        <f t="shared" si="26"/>
        <v>63.484410157505621</v>
      </c>
      <c r="Q41" s="238">
        <v>6.407</v>
      </c>
      <c r="R41" s="238">
        <v>19.62</v>
      </c>
      <c r="S41" s="238">
        <f>+V41/U41*R41</f>
        <v>25.344779313585295</v>
      </c>
      <c r="T41" s="238">
        <f t="shared" si="16"/>
        <v>306.22756360231</v>
      </c>
      <c r="U41" s="238">
        <v>14.684999999999999</v>
      </c>
      <c r="V41" s="238">
        <v>18.969830999999999</v>
      </c>
      <c r="W41" s="240">
        <f t="shared" si="18"/>
        <v>229.20243483689711</v>
      </c>
      <c r="X41" s="241">
        <v>9.923</v>
      </c>
      <c r="Y41" s="238">
        <v>30.27</v>
      </c>
      <c r="Z41" s="238">
        <f t="shared" si="19"/>
        <v>36.937434501711493</v>
      </c>
      <c r="AA41" s="238">
        <f t="shared" si="20"/>
        <v>305.04887634787866</v>
      </c>
      <c r="AB41" s="238">
        <v>20.45</v>
      </c>
      <c r="AC41" s="238">
        <v>24.954428</v>
      </c>
      <c r="AD41" s="238">
        <f t="shared" si="21"/>
        <v>206.08686889045651</v>
      </c>
      <c r="AE41" s="252">
        <v>33.104999999999997</v>
      </c>
      <c r="AF41" s="252">
        <v>47.317577</v>
      </c>
      <c r="AG41" s="249">
        <f t="shared" si="27"/>
        <v>333.61886526252135</v>
      </c>
      <c r="AH41" s="311">
        <v>12.973000000000001</v>
      </c>
      <c r="AI41" s="312">
        <v>36.15</v>
      </c>
      <c r="AJ41" s="312">
        <v>51.669850734028088</v>
      </c>
      <c r="AK41" s="312">
        <f t="shared" si="28"/>
        <v>278.65566946735527</v>
      </c>
      <c r="AL41" s="312">
        <v>38.925000000000004</v>
      </c>
      <c r="AM41" s="312">
        <v>56.269917999999997</v>
      </c>
      <c r="AN41" s="314">
        <f t="shared" si="22"/>
        <v>300.04624990364601</v>
      </c>
      <c r="AO41" s="241">
        <v>19.198999999999998</v>
      </c>
      <c r="AP41" s="252">
        <v>69.754999999999995</v>
      </c>
      <c r="AQ41" s="252">
        <v>99.702085999999994</v>
      </c>
      <c r="AR41" s="242">
        <f t="shared" si="23"/>
        <v>363.32621490702644</v>
      </c>
      <c r="AS41" s="250">
        <v>36.488</v>
      </c>
      <c r="AT41" s="238">
        <v>126.5</v>
      </c>
      <c r="AU41" s="238">
        <v>150.67023900000001</v>
      </c>
      <c r="AV41" s="242">
        <f t="shared" si="24"/>
        <v>346.68932251699187</v>
      </c>
      <c r="AW41" s="117"/>
      <c r="AX41" s="1"/>
      <c r="AY41" s="130">
        <f t="shared" ref="AY41:AY86" si="29">+AC41/$AC$6*100</f>
        <v>2.7769927037872472E-2</v>
      </c>
      <c r="AZ41" s="125">
        <f>W41-T41</f>
        <v>-77.025128765412887</v>
      </c>
      <c r="BA41" s="125">
        <f t="shared" si="17"/>
        <v>-98.962007457422146</v>
      </c>
      <c r="BB41" s="131">
        <f t="shared" si="3"/>
        <v>-21.936878692009259</v>
      </c>
      <c r="BC41" s="9"/>
      <c r="BD41" s="10"/>
      <c r="BE41" s="8"/>
      <c r="BF41" s="9"/>
      <c r="BG41" s="10"/>
      <c r="BH41" s="8"/>
      <c r="BI41" s="9"/>
      <c r="BJ41" s="10"/>
      <c r="BK41" s="8"/>
      <c r="BL41" s="9"/>
      <c r="BM41" s="10"/>
      <c r="BN41" s="8"/>
      <c r="BO41" s="9"/>
      <c r="BP41" s="10"/>
      <c r="BQ41" s="8"/>
      <c r="BR41" s="9"/>
      <c r="BS41" s="10"/>
      <c r="BT41" s="8"/>
      <c r="BU41" s="9"/>
      <c r="BV41" s="10"/>
      <c r="BW41" s="8"/>
      <c r="BX41" s="9"/>
      <c r="BY41" s="10"/>
      <c r="BZ41" s="8"/>
      <c r="CA41" s="9"/>
      <c r="CG41" s="107"/>
    </row>
    <row r="42" spans="1:85" s="26" customFormat="1" ht="51" hidden="1" customHeight="1" outlineLevel="1" x14ac:dyDescent="0.25">
      <c r="A42" s="234">
        <v>8</v>
      </c>
      <c r="B42" s="247" t="s">
        <v>27</v>
      </c>
      <c r="C42" s="236" t="s">
        <v>20</v>
      </c>
      <c r="D42" s="237">
        <v>32.503999999999998</v>
      </c>
      <c r="E42" s="238">
        <v>31</v>
      </c>
      <c r="F42" s="238">
        <v>95.4</v>
      </c>
      <c r="G42" s="238">
        <v>37.158999999999999</v>
      </c>
      <c r="H42" s="238">
        <v>414.15610099999998</v>
      </c>
      <c r="I42" s="238">
        <v>114.32131429977849</v>
      </c>
      <c r="J42" s="238">
        <v>3.202</v>
      </c>
      <c r="K42" s="238">
        <v>3</v>
      </c>
      <c r="L42" s="238">
        <v>33.501842999999994</v>
      </c>
      <c r="M42" s="238">
        <f t="shared" si="25"/>
        <v>93.691442848219864</v>
      </c>
      <c r="N42" s="238">
        <v>3.298</v>
      </c>
      <c r="O42" s="238">
        <v>36.830899000000002</v>
      </c>
      <c r="P42" s="238">
        <f t="shared" si="26"/>
        <v>102.99812617114303</v>
      </c>
      <c r="Q42" s="238">
        <v>5.94</v>
      </c>
      <c r="R42" s="238">
        <v>6</v>
      </c>
      <c r="S42" s="238">
        <f>+V42/U42*R42</f>
        <v>67.00587991197736</v>
      </c>
      <c r="T42" s="238">
        <f t="shared" si="16"/>
        <v>101.010101010101</v>
      </c>
      <c r="U42" s="238">
        <v>6.3620000000000001</v>
      </c>
      <c r="V42" s="238">
        <v>71.048568000000003</v>
      </c>
      <c r="W42" s="240">
        <f t="shared" si="18"/>
        <v>107.10437710437711</v>
      </c>
      <c r="X42" s="241">
        <v>8.9489999999999998</v>
      </c>
      <c r="Y42" s="238">
        <v>9</v>
      </c>
      <c r="Z42" s="238">
        <f t="shared" si="19"/>
        <v>100.51041599999999</v>
      </c>
      <c r="AA42" s="238">
        <f t="shared" si="20"/>
        <v>100.56989607777405</v>
      </c>
      <c r="AB42" s="238">
        <v>9</v>
      </c>
      <c r="AC42" s="238">
        <v>100.51041599999999</v>
      </c>
      <c r="AD42" s="238">
        <f t="shared" si="21"/>
        <v>100.56989607777405</v>
      </c>
      <c r="AE42" s="252">
        <v>10.8</v>
      </c>
      <c r="AF42" s="252">
        <v>120.61058300000001</v>
      </c>
      <c r="AG42" s="249">
        <f t="shared" si="27"/>
        <v>120.68387529332887</v>
      </c>
      <c r="AH42" s="311">
        <v>11.865</v>
      </c>
      <c r="AI42" s="312">
        <v>12.493</v>
      </c>
      <c r="AJ42" s="312">
        <v>139.51740864990708</v>
      </c>
      <c r="AK42" s="312">
        <f t="shared" si="28"/>
        <v>105.29287821323219</v>
      </c>
      <c r="AL42" s="312">
        <v>13.922000000000001</v>
      </c>
      <c r="AM42" s="312">
        <v>168.2</v>
      </c>
      <c r="AN42" s="314">
        <f t="shared" si="22"/>
        <v>117.33670459334175</v>
      </c>
      <c r="AO42" s="241">
        <v>17.942</v>
      </c>
      <c r="AP42" s="252">
        <v>19.526000000000003</v>
      </c>
      <c r="AQ42" s="252">
        <v>218.05946700000001</v>
      </c>
      <c r="AR42" s="242">
        <f t="shared" si="23"/>
        <v>108.82844721881619</v>
      </c>
      <c r="AS42" s="250">
        <v>37.158999999999999</v>
      </c>
      <c r="AT42" s="238">
        <v>38</v>
      </c>
      <c r="AU42" s="238">
        <v>424.37056981481476</v>
      </c>
      <c r="AV42" s="242">
        <f t="shared" si="24"/>
        <v>102.26324712721011</v>
      </c>
      <c r="AW42" s="169"/>
      <c r="AX42" s="27"/>
      <c r="AY42" s="130">
        <f t="shared" si="29"/>
        <v>0.11185056691606836</v>
      </c>
      <c r="AZ42" s="125">
        <f>W42-T42</f>
        <v>6.0942760942761112</v>
      </c>
      <c r="BA42" s="125">
        <f t="shared" si="17"/>
        <v>0</v>
      </c>
      <c r="BB42" s="131">
        <f t="shared" si="3"/>
        <v>-6.0942760942761112</v>
      </c>
      <c r="BC42" s="9"/>
      <c r="BD42" s="10"/>
      <c r="BE42" s="8"/>
      <c r="BF42" s="9"/>
      <c r="BG42" s="10"/>
      <c r="BH42" s="8"/>
      <c r="BI42" s="9"/>
      <c r="BJ42" s="10"/>
      <c r="BK42" s="8"/>
      <c r="BL42" s="9"/>
      <c r="BM42" s="10"/>
      <c r="BN42" s="8"/>
      <c r="BO42" s="9"/>
      <c r="BP42" s="10"/>
      <c r="BQ42" s="8"/>
      <c r="BR42" s="9"/>
      <c r="BS42" s="10"/>
      <c r="BT42" s="8"/>
      <c r="BU42" s="9"/>
      <c r="BV42" s="10"/>
      <c r="BW42" s="8"/>
      <c r="BX42" s="9"/>
      <c r="BY42" s="10"/>
      <c r="BZ42" s="8"/>
      <c r="CA42" s="9"/>
      <c r="CG42" s="107"/>
    </row>
    <row r="43" spans="1:85" s="26" customFormat="1" ht="51" hidden="1" customHeight="1" outlineLevel="1" thickBot="1" x14ac:dyDescent="0.3">
      <c r="A43" s="234">
        <v>9</v>
      </c>
      <c r="B43" s="247" t="s">
        <v>28</v>
      </c>
      <c r="C43" s="236" t="s">
        <v>20</v>
      </c>
      <c r="D43" s="237">
        <v>188.14599999999999</v>
      </c>
      <c r="E43" s="238">
        <v>192</v>
      </c>
      <c r="F43" s="238">
        <v>102</v>
      </c>
      <c r="G43" s="238">
        <v>190.94299999999998</v>
      </c>
      <c r="H43" s="238">
        <v>331.34281199999998</v>
      </c>
      <c r="I43" s="238">
        <v>101.48661146131195</v>
      </c>
      <c r="J43" s="238">
        <v>17.408999999999999</v>
      </c>
      <c r="K43" s="238">
        <v>18.29</v>
      </c>
      <c r="L43" s="238">
        <v>31.613969000000001</v>
      </c>
      <c r="M43" s="238">
        <f t="shared" si="25"/>
        <v>105.06060083864668</v>
      </c>
      <c r="N43" s="238">
        <v>15.371</v>
      </c>
      <c r="O43" s="238">
        <v>25.91799</v>
      </c>
      <c r="P43" s="238">
        <f t="shared" si="26"/>
        <v>88.293411453845721</v>
      </c>
      <c r="Q43" s="238">
        <v>33.377000000000002</v>
      </c>
      <c r="R43" s="238">
        <v>34.81</v>
      </c>
      <c r="S43" s="238">
        <f>+V43/U43*R43</f>
        <v>59.098387813497496</v>
      </c>
      <c r="T43" s="238">
        <f t="shared" si="16"/>
        <v>104.29337567786202</v>
      </c>
      <c r="U43" s="238">
        <v>30.702000000000002</v>
      </c>
      <c r="V43" s="238">
        <v>52.124065000000002</v>
      </c>
      <c r="W43" s="240">
        <f t="shared" si="18"/>
        <v>91.985498996314831</v>
      </c>
      <c r="X43" s="241">
        <v>51.046999999999997</v>
      </c>
      <c r="Y43" s="238">
        <v>53.1</v>
      </c>
      <c r="Z43" s="238">
        <f t="shared" si="19"/>
        <v>90.150083078773037</v>
      </c>
      <c r="AA43" s="238">
        <f t="shared" si="20"/>
        <v>104.02178384625932</v>
      </c>
      <c r="AB43" s="238">
        <v>47.402000000000001</v>
      </c>
      <c r="AC43" s="238">
        <v>80.476350999999994</v>
      </c>
      <c r="AD43" s="238">
        <f t="shared" si="21"/>
        <v>92.859521617333058</v>
      </c>
      <c r="AE43" s="252">
        <v>47.002000000000002</v>
      </c>
      <c r="AF43" s="252">
        <v>89.865100000000012</v>
      </c>
      <c r="AG43" s="249">
        <f t="shared" si="27"/>
        <v>92.075930025270836</v>
      </c>
      <c r="AH43" s="311">
        <v>67.400000000000006</v>
      </c>
      <c r="AI43" s="312">
        <v>64.352000000000004</v>
      </c>
      <c r="AJ43" s="312">
        <v>122.94558966532369</v>
      </c>
      <c r="AK43" s="312">
        <f t="shared" si="28"/>
        <v>95.477744807121653</v>
      </c>
      <c r="AL43" s="312">
        <v>62.4</v>
      </c>
      <c r="AM43" s="312">
        <v>142.19999999999999</v>
      </c>
      <c r="AN43" s="314">
        <f t="shared" si="22"/>
        <v>92.581602373887222</v>
      </c>
      <c r="AO43" s="241">
        <v>87.451999999999998</v>
      </c>
      <c r="AP43" s="252">
        <v>89.62</v>
      </c>
      <c r="AQ43" s="252">
        <v>171.34824599999999</v>
      </c>
      <c r="AR43" s="242">
        <f t="shared" si="23"/>
        <v>102.47907423500892</v>
      </c>
      <c r="AS43" s="250">
        <v>185.25</v>
      </c>
      <c r="AT43" s="238">
        <v>200</v>
      </c>
      <c r="AU43" s="238">
        <v>347.05939678333328</v>
      </c>
      <c r="AV43" s="242">
        <f t="shared" si="24"/>
        <v>107.96221322537112</v>
      </c>
      <c r="AW43" s="457" t="s">
        <v>211</v>
      </c>
      <c r="AX43" s="458"/>
      <c r="AY43" s="130">
        <f t="shared" si="29"/>
        <v>8.9556145929059777E-2</v>
      </c>
      <c r="AZ43" s="125">
        <f>W43-T43</f>
        <v>-12.307876681547185</v>
      </c>
      <c r="BA43" s="125">
        <f t="shared" si="17"/>
        <v>-11.162262228926267</v>
      </c>
      <c r="BB43" s="131">
        <f t="shared" si="3"/>
        <v>1.1456144526209187</v>
      </c>
      <c r="BC43" s="15"/>
      <c r="BD43" s="16"/>
      <c r="BE43" s="14"/>
      <c r="BF43" s="15"/>
      <c r="BG43" s="16"/>
      <c r="BH43" s="14"/>
      <c r="BI43" s="15"/>
      <c r="BJ43" s="16"/>
      <c r="BK43" s="14"/>
      <c r="BL43" s="15"/>
      <c r="BM43" s="16"/>
      <c r="BN43" s="14"/>
      <c r="BO43" s="15"/>
      <c r="BP43" s="16"/>
      <c r="BQ43" s="14"/>
      <c r="BR43" s="15"/>
      <c r="BS43" s="16"/>
      <c r="BT43" s="14"/>
      <c r="BU43" s="15"/>
      <c r="BV43" s="16"/>
      <c r="BW43" s="14"/>
      <c r="BX43" s="15"/>
      <c r="BY43" s="16"/>
      <c r="BZ43" s="14"/>
      <c r="CA43" s="15"/>
      <c r="CG43" s="107"/>
    </row>
    <row r="44" spans="1:85" s="79" customFormat="1" ht="51.75" customHeight="1" collapsed="1" thickBot="1" x14ac:dyDescent="0.35">
      <c r="A44" s="234" t="s">
        <v>35</v>
      </c>
      <c r="B44" s="245" t="s">
        <v>2</v>
      </c>
      <c r="C44" s="236" t="s">
        <v>10</v>
      </c>
      <c r="D44" s="237">
        <v>32344.7</v>
      </c>
      <c r="E44" s="238">
        <v>48386.8</v>
      </c>
      <c r="F44" s="238">
        <v>106.5</v>
      </c>
      <c r="G44" s="238" t="s">
        <v>15</v>
      </c>
      <c r="H44" s="238">
        <v>49154.5</v>
      </c>
      <c r="I44" s="238">
        <v>106.5</v>
      </c>
      <c r="J44" s="238">
        <v>3011.7</v>
      </c>
      <c r="K44" s="238" t="s">
        <v>101</v>
      </c>
      <c r="L44" s="238">
        <v>4256.7</v>
      </c>
      <c r="M44" s="238">
        <v>104</v>
      </c>
      <c r="N44" s="238" t="s">
        <v>101</v>
      </c>
      <c r="O44" s="238">
        <v>4414.1000000000004</v>
      </c>
      <c r="P44" s="238">
        <v>105.2</v>
      </c>
      <c r="Q44" s="238">
        <f>+V44/W44*100</f>
        <v>7985.0047755491869</v>
      </c>
      <c r="R44" s="238" t="s">
        <v>101</v>
      </c>
      <c r="S44" s="238">
        <v>8309.1</v>
      </c>
      <c r="T44" s="238">
        <f>+S44/Q44*100</f>
        <v>104.05879812925376</v>
      </c>
      <c r="U44" s="238" t="s">
        <v>101</v>
      </c>
      <c r="V44" s="238">
        <v>8360.2999999999993</v>
      </c>
      <c r="W44" s="240">
        <v>104.7</v>
      </c>
      <c r="X44" s="241">
        <v>9494.5</v>
      </c>
      <c r="Y44" s="238" t="s">
        <v>101</v>
      </c>
      <c r="Z44" s="238">
        <v>12447.3</v>
      </c>
      <c r="AA44" s="238">
        <v>104.9</v>
      </c>
      <c r="AB44" s="238" t="s">
        <v>101</v>
      </c>
      <c r="AC44" s="238">
        <v>12698.4</v>
      </c>
      <c r="AD44" s="238">
        <v>105.3</v>
      </c>
      <c r="AE44" s="238" t="s">
        <v>101</v>
      </c>
      <c r="AF44" s="238">
        <v>12531.387038000001</v>
      </c>
      <c r="AG44" s="242">
        <v>106.09910168399304</v>
      </c>
      <c r="AH44" s="311">
        <v>12863.105136</v>
      </c>
      <c r="AI44" s="312" t="s">
        <v>101</v>
      </c>
      <c r="AJ44" s="313">
        <v>16621.775395000001</v>
      </c>
      <c r="AK44" s="312">
        <v>103.8</v>
      </c>
      <c r="AL44" s="312" t="s">
        <v>101</v>
      </c>
      <c r="AM44" s="312">
        <v>16901.390380000001</v>
      </c>
      <c r="AN44" s="314">
        <v>106.5</v>
      </c>
      <c r="AO44" s="241">
        <v>21163</v>
      </c>
      <c r="AP44" s="238" t="s">
        <v>101</v>
      </c>
      <c r="AQ44" s="238">
        <v>25806.799999999999</v>
      </c>
      <c r="AR44" s="242">
        <v>104.2</v>
      </c>
      <c r="AS44" s="241">
        <v>49154.5</v>
      </c>
      <c r="AT44" s="238" t="s">
        <v>101</v>
      </c>
      <c r="AU44" s="238">
        <v>53080</v>
      </c>
      <c r="AV44" s="242">
        <v>101.8</v>
      </c>
      <c r="AW44" s="128"/>
      <c r="AX44" s="135"/>
      <c r="AY44" s="130">
        <f t="shared" si="29"/>
        <v>14.131104968533833</v>
      </c>
      <c r="AZ44" s="125">
        <f>W44-T44</f>
        <v>0.64120187074624369</v>
      </c>
      <c r="BA44" s="125">
        <f t="shared" si="17"/>
        <v>0.39999999999999147</v>
      </c>
      <c r="BB44" s="131">
        <f t="shared" si="3"/>
        <v>-0.24120187074625221</v>
      </c>
      <c r="BC44" s="78"/>
      <c r="BD44" s="25"/>
      <c r="BE44" s="23"/>
      <c r="BF44" s="78"/>
      <c r="BG44" s="25"/>
      <c r="BH44" s="23"/>
      <c r="BI44" s="78"/>
      <c r="BJ44" s="25"/>
      <c r="BK44" s="23"/>
      <c r="BL44" s="78"/>
      <c r="BM44" s="25"/>
      <c r="BN44" s="23"/>
      <c r="BO44" s="78"/>
      <c r="BP44" s="25"/>
      <c r="BQ44" s="23"/>
      <c r="BR44" s="78"/>
      <c r="BS44" s="25"/>
      <c r="BT44" s="23"/>
      <c r="BU44" s="78"/>
      <c r="BV44" s="25"/>
      <c r="BW44" s="23"/>
      <c r="BX44" s="78"/>
      <c r="BY44" s="25"/>
      <c r="BZ44" s="23"/>
      <c r="CA44" s="78"/>
      <c r="CG44" s="103">
        <f>+AC44-AC44*100/AD44</f>
        <v>639.14074074074051</v>
      </c>
    </row>
    <row r="45" spans="1:85" s="26" customFormat="1" ht="51" hidden="1" customHeight="1" outlineLevel="1" x14ac:dyDescent="0.25">
      <c r="A45" s="234">
        <v>1</v>
      </c>
      <c r="B45" s="247" t="s">
        <v>30</v>
      </c>
      <c r="C45" s="236" t="s">
        <v>31</v>
      </c>
      <c r="D45" s="237">
        <v>74556.5</v>
      </c>
      <c r="E45" s="238">
        <v>79670.3</v>
      </c>
      <c r="F45" s="238">
        <v>106.85900296989843</v>
      </c>
      <c r="G45" s="238">
        <v>79671</v>
      </c>
      <c r="H45" s="238">
        <v>46177.7</v>
      </c>
      <c r="I45" s="238">
        <v>106.9</v>
      </c>
      <c r="J45" s="238">
        <v>6230.6</v>
      </c>
      <c r="K45" s="238">
        <v>6487.4</v>
      </c>
      <c r="L45" s="238">
        <v>4015.1</v>
      </c>
      <c r="M45" s="238">
        <f>+K45/J45*100</f>
        <v>104.12159342599428</v>
      </c>
      <c r="N45" s="238">
        <v>6567.3</v>
      </c>
      <c r="O45" s="238">
        <v>4152.6000000000004</v>
      </c>
      <c r="P45" s="238">
        <f>+N45/J45*100</f>
        <v>105.40397393509453</v>
      </c>
      <c r="Q45" s="238">
        <v>12011.1</v>
      </c>
      <c r="R45" s="238">
        <v>12508.8</v>
      </c>
      <c r="S45" s="238">
        <f>+V45/U45*R45</f>
        <v>7803.5939763629431</v>
      </c>
      <c r="T45" s="238">
        <f t="shared" si="16"/>
        <v>104.14366710792515</v>
      </c>
      <c r="U45" s="238">
        <v>12590.4</v>
      </c>
      <c r="V45" s="238">
        <v>7854.5</v>
      </c>
      <c r="W45" s="240">
        <f t="shared" si="18"/>
        <v>104.82303868921248</v>
      </c>
      <c r="X45" s="241">
        <v>18193.5</v>
      </c>
      <c r="Y45" s="238">
        <v>19102.400000000001</v>
      </c>
      <c r="Z45" s="238">
        <v>11684.532668890701</v>
      </c>
      <c r="AA45" s="238">
        <f>+Y45/X45*100</f>
        <v>104.99574023689779</v>
      </c>
      <c r="AB45" s="238">
        <v>19184</v>
      </c>
      <c r="AC45" s="238">
        <v>11935.3</v>
      </c>
      <c r="AD45" s="238">
        <f>+AB45/X45*100</f>
        <v>105.44425206804628</v>
      </c>
      <c r="AE45" s="238">
        <v>19347.61822</v>
      </c>
      <c r="AF45" s="238">
        <v>11775.980809000001</v>
      </c>
      <c r="AG45" s="242">
        <f>+AE45/X45*100</f>
        <v>106.34357446340725</v>
      </c>
      <c r="AH45" s="311">
        <v>24571.646270000001</v>
      </c>
      <c r="AI45" s="312">
        <v>25547.4</v>
      </c>
      <c r="AJ45" s="313">
        <v>15618.282413499999</v>
      </c>
      <c r="AK45" s="312">
        <f>+AI45/AH45*100</f>
        <v>103.97105557876812</v>
      </c>
      <c r="AL45" s="312">
        <v>26247.94</v>
      </c>
      <c r="AM45" s="312">
        <v>15875.3</v>
      </c>
      <c r="AN45" s="314">
        <f>+AL45/AH45*100</f>
        <v>106.82206520304103</v>
      </c>
      <c r="AO45" s="241">
        <v>37901.300000000003</v>
      </c>
      <c r="AP45" s="238">
        <v>39573.9</v>
      </c>
      <c r="AQ45" s="238">
        <v>24294.1</v>
      </c>
      <c r="AR45" s="242">
        <f>+AP45/AO45*100</f>
        <v>104.41304124132944</v>
      </c>
      <c r="AS45" s="241">
        <v>79671</v>
      </c>
      <c r="AT45" s="238">
        <v>81171</v>
      </c>
      <c r="AU45" s="238">
        <v>50038.6</v>
      </c>
      <c r="AV45" s="242">
        <f>+AT45/AS45*100</f>
        <v>101.88274277968144</v>
      </c>
      <c r="AW45" s="132"/>
      <c r="AX45" s="141"/>
      <c r="AY45" s="130">
        <f t="shared" si="29"/>
        <v>13.281907730969403</v>
      </c>
      <c r="AZ45" s="125">
        <f>+X45+X51</f>
        <v>22201.347699999998</v>
      </c>
      <c r="BA45" s="125">
        <f t="shared" si="17"/>
        <v>0.44851183114849391</v>
      </c>
      <c r="BB45" s="131">
        <f t="shared" si="3"/>
        <v>-22200.899188168849</v>
      </c>
      <c r="BC45" s="9"/>
      <c r="BD45" s="10"/>
      <c r="BE45" s="8"/>
      <c r="BF45" s="9"/>
      <c r="BG45" s="10"/>
      <c r="BH45" s="8"/>
      <c r="BI45" s="9"/>
      <c r="BJ45" s="10"/>
      <c r="BK45" s="8"/>
      <c r="BL45" s="9"/>
      <c r="BM45" s="10"/>
      <c r="BN45" s="8"/>
      <c r="BO45" s="9"/>
      <c r="BP45" s="10"/>
      <c r="BQ45" s="8"/>
      <c r="BR45" s="9"/>
      <c r="BS45" s="10"/>
      <c r="BT45" s="8"/>
      <c r="BU45" s="9"/>
      <c r="BV45" s="10"/>
      <c r="BW45" s="8"/>
      <c r="BX45" s="9"/>
      <c r="BY45" s="10"/>
      <c r="BZ45" s="8"/>
      <c r="CA45" s="9"/>
      <c r="CG45" s="107"/>
    </row>
    <row r="46" spans="1:85" s="26" customFormat="1" ht="51" hidden="1" customHeight="1" outlineLevel="1" x14ac:dyDescent="0.25">
      <c r="A46" s="234">
        <v>2</v>
      </c>
      <c r="B46" s="247" t="s">
        <v>32</v>
      </c>
      <c r="C46" s="236" t="s">
        <v>31</v>
      </c>
      <c r="D46" s="237">
        <v>19056.900000000001</v>
      </c>
      <c r="E46" s="238">
        <v>20087</v>
      </c>
      <c r="F46" s="238">
        <v>105.40546810530604</v>
      </c>
      <c r="G46" s="238">
        <v>20089.900000000001</v>
      </c>
      <c r="H46" s="238">
        <v>134.19999999999999</v>
      </c>
      <c r="I46" s="238">
        <v>105.4</v>
      </c>
      <c r="J46" s="238">
        <v>1597.7</v>
      </c>
      <c r="K46" s="238">
        <v>1664.2</v>
      </c>
      <c r="L46" s="238">
        <v>8.8000000000000007</v>
      </c>
      <c r="M46" s="238">
        <f>+K46/J46*100</f>
        <v>104.16223321023972</v>
      </c>
      <c r="N46" s="238">
        <v>1665.9</v>
      </c>
      <c r="O46" s="238">
        <v>14.6</v>
      </c>
      <c r="P46" s="238">
        <f>+N46/J46*100</f>
        <v>104.26863616448645</v>
      </c>
      <c r="Q46" s="238">
        <v>3108</v>
      </c>
      <c r="R46" s="238">
        <v>3173.8</v>
      </c>
      <c r="S46" s="238">
        <f>+V46/U46*R46</f>
        <v>28.581988790226088</v>
      </c>
      <c r="T46" s="238">
        <f t="shared" si="16"/>
        <v>102.11711711711713</v>
      </c>
      <c r="U46" s="238">
        <v>3175.8</v>
      </c>
      <c r="V46" s="238">
        <v>28.6</v>
      </c>
      <c r="W46" s="240">
        <f t="shared" si="18"/>
        <v>102.18146718146718</v>
      </c>
      <c r="X46" s="241">
        <v>4748.1000000000004</v>
      </c>
      <c r="Y46" s="238">
        <v>4898</v>
      </c>
      <c r="Z46" s="238">
        <v>37.684612244897963</v>
      </c>
      <c r="AA46" s="238">
        <f>+Y46/X46*100</f>
        <v>103.15705229460204</v>
      </c>
      <c r="AB46" s="238">
        <v>4900</v>
      </c>
      <c r="AC46" s="238">
        <v>37.700000000000003</v>
      </c>
      <c r="AD46" s="238">
        <f>+AB46/X46*100</f>
        <v>103.19917440660473</v>
      </c>
      <c r="AE46" s="238">
        <v>4901.2811000000002</v>
      </c>
      <c r="AF46" s="238">
        <v>43.509261000000002</v>
      </c>
      <c r="AG46" s="242">
        <f>+AE46/X46*100</f>
        <v>103.22615572544807</v>
      </c>
      <c r="AH46" s="311">
        <v>6423.2611000000006</v>
      </c>
      <c r="AI46" s="312">
        <v>6585.8</v>
      </c>
      <c r="AJ46" s="312">
        <v>56.6</v>
      </c>
      <c r="AK46" s="312">
        <f>+AI46/AH46*100</f>
        <v>102.53047318907835</v>
      </c>
      <c r="AL46" s="312">
        <v>6589.71</v>
      </c>
      <c r="AM46" s="312">
        <v>56.7</v>
      </c>
      <c r="AN46" s="314">
        <f>+AL46/AH46*100</f>
        <v>102.59134569510182</v>
      </c>
      <c r="AO46" s="241">
        <v>9881.9</v>
      </c>
      <c r="AP46" s="238">
        <v>10003.5</v>
      </c>
      <c r="AQ46" s="238">
        <v>70.599999999999994</v>
      </c>
      <c r="AR46" s="242">
        <f>+AP46/AO46*100</f>
        <v>101.23053258988656</v>
      </c>
      <c r="AS46" s="241">
        <v>20089.900000000001</v>
      </c>
      <c r="AT46" s="238">
        <v>20158.3</v>
      </c>
      <c r="AU46" s="238">
        <v>124.4</v>
      </c>
      <c r="AV46" s="242">
        <f>+AT46/AS46*100</f>
        <v>100.34046958919656</v>
      </c>
      <c r="AW46" s="133"/>
      <c r="AX46" s="19"/>
      <c r="AY46" s="130">
        <f t="shared" si="29"/>
        <v>4.1953526216982111E-2</v>
      </c>
      <c r="AZ46" s="125">
        <f>+AB45+AB51</f>
        <v>23301.547399999999</v>
      </c>
      <c r="BA46" s="125">
        <f t="shared" si="17"/>
        <v>4.2122112002687118E-2</v>
      </c>
      <c r="BB46" s="131">
        <f t="shared" si="3"/>
        <v>-23301.505277887998</v>
      </c>
      <c r="BC46" s="9"/>
      <c r="BD46" s="10"/>
      <c r="BE46" s="8"/>
      <c r="BF46" s="9"/>
      <c r="BG46" s="10"/>
      <c r="BH46" s="8"/>
      <c r="BI46" s="9"/>
      <c r="BJ46" s="10"/>
      <c r="BK46" s="8"/>
      <c r="BL46" s="9"/>
      <c r="BM46" s="10"/>
      <c r="BN46" s="8"/>
      <c r="BO46" s="9"/>
      <c r="BP46" s="10"/>
      <c r="BQ46" s="8"/>
      <c r="BR46" s="9"/>
      <c r="BS46" s="10"/>
      <c r="BT46" s="8"/>
      <c r="BU46" s="9"/>
      <c r="BV46" s="10"/>
      <c r="BW46" s="8"/>
      <c r="BX46" s="9"/>
      <c r="BY46" s="10"/>
      <c r="BZ46" s="8"/>
      <c r="CA46" s="9"/>
      <c r="CG46" s="107"/>
    </row>
    <row r="47" spans="1:85" s="26" customFormat="1" ht="51" hidden="1" customHeight="1" outlineLevel="1" thickBot="1" x14ac:dyDescent="0.3">
      <c r="A47" s="234">
        <v>3</v>
      </c>
      <c r="B47" s="247" t="s">
        <v>33</v>
      </c>
      <c r="C47" s="236" t="s">
        <v>34</v>
      </c>
      <c r="D47" s="237">
        <v>3500</v>
      </c>
      <c r="E47" s="238">
        <v>3512</v>
      </c>
      <c r="F47" s="238">
        <v>100.34285714285713</v>
      </c>
      <c r="G47" s="238">
        <v>3512</v>
      </c>
      <c r="H47" s="238">
        <v>2696.4</v>
      </c>
      <c r="I47" s="238">
        <v>100.3</v>
      </c>
      <c r="J47" s="238">
        <v>291</v>
      </c>
      <c r="K47" s="238">
        <v>298.7</v>
      </c>
      <c r="L47" s="238">
        <v>225.1</v>
      </c>
      <c r="M47" s="238">
        <f>+K47/J47*100</f>
        <v>102.64604810996562</v>
      </c>
      <c r="N47" s="238">
        <v>298.7</v>
      </c>
      <c r="O47" s="238">
        <v>241.1</v>
      </c>
      <c r="P47" s="238">
        <f>+N47/J47*100</f>
        <v>102.64604810996562</v>
      </c>
      <c r="Q47" s="238">
        <v>555</v>
      </c>
      <c r="R47" s="238">
        <v>568.6</v>
      </c>
      <c r="S47" s="238">
        <f>+V47/U47*R47</f>
        <v>461.13779887482423</v>
      </c>
      <c r="T47" s="238">
        <f t="shared" si="16"/>
        <v>102.45045045045045</v>
      </c>
      <c r="U47" s="238">
        <v>568.79999999999995</v>
      </c>
      <c r="V47" s="238">
        <v>461.3</v>
      </c>
      <c r="W47" s="240">
        <f t="shared" si="18"/>
        <v>102.48648648648648</v>
      </c>
      <c r="X47" s="241">
        <v>848.5</v>
      </c>
      <c r="Y47" s="238">
        <v>867.7</v>
      </c>
      <c r="Z47" s="238">
        <v>686.4</v>
      </c>
      <c r="AA47" s="238">
        <f>+Y47/X47*100</f>
        <v>102.26281673541544</v>
      </c>
      <c r="AB47" s="238">
        <v>867.7</v>
      </c>
      <c r="AC47" s="238">
        <v>698.2</v>
      </c>
      <c r="AD47" s="238">
        <f>+AB47/X47*100</f>
        <v>102.26281673541544</v>
      </c>
      <c r="AE47" s="238">
        <v>867.7</v>
      </c>
      <c r="AF47" s="238">
        <v>686.40345272800005</v>
      </c>
      <c r="AG47" s="242">
        <f>+AE47/X47*100</f>
        <v>102.26281673541544</v>
      </c>
      <c r="AH47" s="311">
        <v>1148.5</v>
      </c>
      <c r="AI47" s="312">
        <v>1157.5999999999999</v>
      </c>
      <c r="AJ47" s="312">
        <v>932.9</v>
      </c>
      <c r="AK47" s="312">
        <f>+AI47/AH47*100</f>
        <v>100.79233783195471</v>
      </c>
      <c r="AL47" s="312">
        <v>1157.5999999999999</v>
      </c>
      <c r="AM47" s="312">
        <v>932.9</v>
      </c>
      <c r="AN47" s="314">
        <f>+AL47/AH47*100</f>
        <v>100.79233783195471</v>
      </c>
      <c r="AO47" s="241">
        <v>1721</v>
      </c>
      <c r="AP47" s="238">
        <v>1747.4</v>
      </c>
      <c r="AQ47" s="238">
        <v>1383.1</v>
      </c>
      <c r="AR47" s="242">
        <f>+AP47/AO47*100</f>
        <v>101.53399186519465</v>
      </c>
      <c r="AS47" s="241">
        <v>3512</v>
      </c>
      <c r="AT47" s="238">
        <v>3520</v>
      </c>
      <c r="AU47" s="238">
        <v>2787</v>
      </c>
      <c r="AV47" s="242">
        <f>+AT47/AS47*100</f>
        <v>100.22779043280184</v>
      </c>
      <c r="AW47" s="76"/>
      <c r="AX47" s="148"/>
      <c r="AY47" s="130">
        <f t="shared" si="29"/>
        <v>0.77697485423599222</v>
      </c>
      <c r="AZ47" s="125">
        <f>+AZ46-AZ45</f>
        <v>1100.199700000001</v>
      </c>
      <c r="BA47" s="125">
        <f>+AZ46/AZ45*100</f>
        <v>104.95555366668124</v>
      </c>
      <c r="BB47" s="131">
        <f t="shared" si="3"/>
        <v>-995.2441463333198</v>
      </c>
      <c r="BC47" s="15"/>
      <c r="BD47" s="16"/>
      <c r="BE47" s="14"/>
      <c r="BF47" s="15"/>
      <c r="BG47" s="16"/>
      <c r="BH47" s="14"/>
      <c r="BI47" s="15"/>
      <c r="BJ47" s="16"/>
      <c r="BK47" s="14"/>
      <c r="BL47" s="15"/>
      <c r="BM47" s="16"/>
      <c r="BN47" s="14"/>
      <c r="BO47" s="15"/>
      <c r="BP47" s="16"/>
      <c r="BQ47" s="14"/>
      <c r="BR47" s="15"/>
      <c r="BS47" s="16"/>
      <c r="BT47" s="14"/>
      <c r="BU47" s="15"/>
      <c r="BV47" s="16"/>
      <c r="BW47" s="14"/>
      <c r="BX47" s="15"/>
      <c r="BY47" s="16"/>
      <c r="BZ47" s="14"/>
      <c r="CA47" s="15"/>
      <c r="CG47" s="107"/>
    </row>
    <row r="48" spans="1:85" s="28" customFormat="1" ht="51.75" customHeight="1" collapsed="1" thickBot="1" x14ac:dyDescent="0.3">
      <c r="A48" s="234" t="s">
        <v>38</v>
      </c>
      <c r="B48" s="245" t="s">
        <v>3</v>
      </c>
      <c r="C48" s="236" t="s">
        <v>10</v>
      </c>
      <c r="D48" s="237">
        <v>17930.858493146967</v>
      </c>
      <c r="E48" s="238">
        <v>21275.219058999995</v>
      </c>
      <c r="F48" s="238">
        <v>103.3</v>
      </c>
      <c r="G48" s="238" t="s">
        <v>101</v>
      </c>
      <c r="H48" s="238">
        <v>23586.470955000001</v>
      </c>
      <c r="I48" s="238">
        <v>103.8</v>
      </c>
      <c r="J48" s="238">
        <v>1600.9</v>
      </c>
      <c r="K48" s="238" t="s">
        <v>101</v>
      </c>
      <c r="L48" s="238">
        <v>1936.0093939999999</v>
      </c>
      <c r="M48" s="238">
        <v>99.6</v>
      </c>
      <c r="N48" s="238" t="s">
        <v>101</v>
      </c>
      <c r="O48" s="238">
        <v>2163.6999999999998</v>
      </c>
      <c r="P48" s="238">
        <v>100.1</v>
      </c>
      <c r="Q48" s="238">
        <f>+V48/W48*100</f>
        <v>4161.1779516129036</v>
      </c>
      <c r="R48" s="238" t="s">
        <v>101</v>
      </c>
      <c r="S48" s="238">
        <v>4111.2438161935488</v>
      </c>
      <c r="T48" s="238">
        <f>+S48/Q48*100</f>
        <v>98.8</v>
      </c>
      <c r="U48" s="238" t="s">
        <v>101</v>
      </c>
      <c r="V48" s="238">
        <v>4127.8885280000004</v>
      </c>
      <c r="W48" s="240">
        <v>99.2</v>
      </c>
      <c r="X48" s="241">
        <v>4710.254927</v>
      </c>
      <c r="Y48" s="238" t="s">
        <v>101</v>
      </c>
      <c r="Z48" s="238">
        <v>5846.9</v>
      </c>
      <c r="AA48" s="238">
        <v>98.6</v>
      </c>
      <c r="AB48" s="238" t="s">
        <v>101</v>
      </c>
      <c r="AC48" s="238">
        <v>6216.9139439999999</v>
      </c>
      <c r="AD48" s="238">
        <v>99.8</v>
      </c>
      <c r="AE48" s="238" t="s">
        <v>101</v>
      </c>
      <c r="AF48" s="238">
        <v>6490.3629819999996</v>
      </c>
      <c r="AG48" s="242">
        <v>98.5</v>
      </c>
      <c r="AH48" s="311">
        <v>6432.8708900000001</v>
      </c>
      <c r="AI48" s="312" t="s">
        <v>101</v>
      </c>
      <c r="AJ48" s="312">
        <v>8018.7603634166662</v>
      </c>
      <c r="AK48" s="312">
        <v>99.3</v>
      </c>
      <c r="AL48" s="312" t="s">
        <v>101</v>
      </c>
      <c r="AM48" s="312">
        <v>8998.8923009999999</v>
      </c>
      <c r="AN48" s="314">
        <v>99.4</v>
      </c>
      <c r="AO48" s="241">
        <v>10061.113561</v>
      </c>
      <c r="AP48" s="238" t="s">
        <v>101</v>
      </c>
      <c r="AQ48" s="238">
        <v>12497.827535416667</v>
      </c>
      <c r="AR48" s="242">
        <v>100.4</v>
      </c>
      <c r="AS48" s="241">
        <v>23586.5</v>
      </c>
      <c r="AT48" s="238" t="s">
        <v>101</v>
      </c>
      <c r="AU48" s="238">
        <v>26830.824100000002</v>
      </c>
      <c r="AV48" s="242">
        <v>101.2</v>
      </c>
      <c r="AW48" s="128"/>
      <c r="AX48" s="115"/>
      <c r="AY48" s="130">
        <f t="shared" si="29"/>
        <v>6.9183411707778673</v>
      </c>
      <c r="AZ48" s="125">
        <f t="shared" ref="AZ48:AZ66" si="30">W48-T48</f>
        <v>0.40000000000000568</v>
      </c>
      <c r="BA48" s="125">
        <f t="shared" ref="BA48:BA73" si="31">AD48-AA48</f>
        <v>1.2000000000000028</v>
      </c>
      <c r="BB48" s="131">
        <f t="shared" si="3"/>
        <v>0.79999999999999716</v>
      </c>
      <c r="BC48" s="80"/>
      <c r="BD48" s="74"/>
      <c r="BE48" s="72"/>
      <c r="BF48" s="80"/>
      <c r="BG48" s="74"/>
      <c r="BH48" s="72"/>
      <c r="BI48" s="80"/>
      <c r="BJ48" s="74"/>
      <c r="BK48" s="72"/>
      <c r="BL48" s="80"/>
      <c r="BM48" s="74"/>
      <c r="BN48" s="72"/>
      <c r="BO48" s="80"/>
      <c r="BP48" s="74"/>
      <c r="BQ48" s="72"/>
      <c r="BR48" s="80"/>
      <c r="BS48" s="74"/>
      <c r="BT48" s="72"/>
      <c r="BU48" s="80"/>
      <c r="BV48" s="74"/>
      <c r="BW48" s="72"/>
      <c r="BX48" s="80"/>
      <c r="BY48" s="74"/>
      <c r="BZ48" s="72"/>
      <c r="CA48" s="80"/>
      <c r="CG48" s="103">
        <f>+AC48-AC48*100/AD48</f>
        <v>-12.458745378758067</v>
      </c>
    </row>
    <row r="49" spans="1:85" s="28" customFormat="1" ht="51" hidden="1" customHeight="1" outlineLevel="1" x14ac:dyDescent="0.25">
      <c r="A49" s="234" t="s">
        <v>126</v>
      </c>
      <c r="B49" s="247" t="s">
        <v>36</v>
      </c>
      <c r="C49" s="236" t="s">
        <v>34</v>
      </c>
      <c r="D49" s="237">
        <v>147250</v>
      </c>
      <c r="E49" s="238">
        <v>148</v>
      </c>
      <c r="F49" s="238">
        <v>100.50933786078097</v>
      </c>
      <c r="G49" s="238">
        <v>148443</v>
      </c>
      <c r="H49" s="238">
        <v>8088.8942930000003</v>
      </c>
      <c r="I49" s="238">
        <v>100.81018675721563</v>
      </c>
      <c r="J49" s="238">
        <v>10450</v>
      </c>
      <c r="K49" s="238">
        <v>10860</v>
      </c>
      <c r="L49" s="238">
        <v>692.84467400000005</v>
      </c>
      <c r="M49" s="238">
        <f>+K49/J49*100</f>
        <v>103.92344497607655</v>
      </c>
      <c r="N49" s="238">
        <v>11120</v>
      </c>
      <c r="O49" s="238">
        <v>832.32921299999998</v>
      </c>
      <c r="P49" s="238">
        <f>+N49/J49*100</f>
        <v>106.41148325358851</v>
      </c>
      <c r="Q49" s="238">
        <v>19680</v>
      </c>
      <c r="R49" s="238">
        <v>19945</v>
      </c>
      <c r="S49" s="238">
        <f t="shared" ref="S49:S60" si="32">+V49/U49*R49</f>
        <v>1479.5589231904692</v>
      </c>
      <c r="T49" s="238">
        <f t="shared" si="16"/>
        <v>101.34654471544715</v>
      </c>
      <c r="U49" s="238">
        <v>20229</v>
      </c>
      <c r="V49" s="238">
        <v>1500.6265960000001</v>
      </c>
      <c r="W49" s="240">
        <f t="shared" si="18"/>
        <v>102.78963414634146</v>
      </c>
      <c r="X49" s="241">
        <v>32534</v>
      </c>
      <c r="Y49" s="238">
        <v>32473</v>
      </c>
      <c r="Z49" s="238">
        <v>2326.294785831381</v>
      </c>
      <c r="AA49" s="238">
        <f>+Y49/X49*100</f>
        <v>99.812503842134376</v>
      </c>
      <c r="AB49" s="238">
        <v>32689</v>
      </c>
      <c r="AC49" s="238">
        <v>2341.7685540000002</v>
      </c>
      <c r="AD49" s="238">
        <f>+AB49/X49*100</f>
        <v>100.47642466342903</v>
      </c>
      <c r="AE49" s="238">
        <v>32759</v>
      </c>
      <c r="AF49" s="238">
        <v>2673.9455780765657</v>
      </c>
      <c r="AG49" s="242">
        <f>+AE49/X49*100</f>
        <v>100.69158418884858</v>
      </c>
      <c r="AH49" s="311">
        <v>44559</v>
      </c>
      <c r="AI49" s="312">
        <v>45038</v>
      </c>
      <c r="AJ49" s="312">
        <v>2875.471086</v>
      </c>
      <c r="AK49" s="312">
        <f>+AI49/AH49*100</f>
        <v>101.0749792410063</v>
      </c>
      <c r="AL49" s="312">
        <v>45359</v>
      </c>
      <c r="AM49" s="312">
        <v>3590.580889818636</v>
      </c>
      <c r="AN49" s="314">
        <f>+AL49/AH49*100</f>
        <v>101.79537242756795</v>
      </c>
      <c r="AO49" s="241">
        <v>69571</v>
      </c>
      <c r="AP49" s="238">
        <v>71659</v>
      </c>
      <c r="AQ49" s="238">
        <v>5176.6365269999997</v>
      </c>
      <c r="AR49" s="242">
        <f>+AP49/AO49*100</f>
        <v>103.00125052105045</v>
      </c>
      <c r="AS49" s="241">
        <v>148443</v>
      </c>
      <c r="AT49" s="238">
        <v>148500</v>
      </c>
      <c r="AU49" s="238">
        <v>10523.148961000001</v>
      </c>
      <c r="AV49" s="242">
        <f>+AT49/AS49*100</f>
        <v>100.03839857723167</v>
      </c>
      <c r="AW49" s="132"/>
      <c r="AX49" s="134"/>
      <c r="AY49" s="130">
        <f t="shared" si="29"/>
        <v>2.6059800643061881</v>
      </c>
      <c r="AZ49" s="125">
        <f t="shared" si="30"/>
        <v>1.4430894308943039</v>
      </c>
      <c r="BA49" s="125">
        <f t="shared" si="31"/>
        <v>0.6639208212946528</v>
      </c>
      <c r="BB49" s="131">
        <f t="shared" si="3"/>
        <v>-0.77916860959965106</v>
      </c>
      <c r="BC49" s="9"/>
      <c r="BD49" s="10"/>
      <c r="BE49" s="8"/>
      <c r="BF49" s="9"/>
      <c r="BG49" s="10"/>
      <c r="BH49" s="8"/>
      <c r="BI49" s="9"/>
      <c r="BJ49" s="10"/>
      <c r="BK49" s="8"/>
      <c r="BL49" s="9"/>
      <c r="BM49" s="10"/>
      <c r="BN49" s="8"/>
      <c r="BO49" s="9"/>
      <c r="BP49" s="10"/>
      <c r="BQ49" s="8"/>
      <c r="BR49" s="9"/>
      <c r="BS49" s="10"/>
      <c r="BT49" s="8"/>
      <c r="BU49" s="9"/>
      <c r="BV49" s="10"/>
      <c r="BW49" s="8"/>
      <c r="BX49" s="9"/>
      <c r="BY49" s="10"/>
      <c r="BZ49" s="8"/>
      <c r="CA49" s="9"/>
      <c r="CG49" s="108"/>
    </row>
    <row r="50" spans="1:85" s="28" customFormat="1" ht="45" hidden="1" customHeight="1" outlineLevel="1" x14ac:dyDescent="0.25">
      <c r="A50" s="234"/>
      <c r="B50" s="253" t="s">
        <v>127</v>
      </c>
      <c r="C50" s="236" t="s">
        <v>34</v>
      </c>
      <c r="D50" s="237">
        <v>139736.70000000001</v>
      </c>
      <c r="E50" s="238"/>
      <c r="F50" s="238"/>
      <c r="G50" s="238">
        <v>140003.4</v>
      </c>
      <c r="H50" s="238">
        <v>8088.8942930000003</v>
      </c>
      <c r="I50" s="238" t="s">
        <v>101</v>
      </c>
      <c r="J50" s="238">
        <v>9808</v>
      </c>
      <c r="K50" s="238">
        <v>10216</v>
      </c>
      <c r="L50" s="238">
        <v>692.84467400000005</v>
      </c>
      <c r="M50" s="238" t="s">
        <v>101</v>
      </c>
      <c r="N50" s="238">
        <v>10512.8</v>
      </c>
      <c r="O50" s="238">
        <v>832.32921299999998</v>
      </c>
      <c r="P50" s="238" t="s">
        <v>101</v>
      </c>
      <c r="Q50" s="238">
        <v>18450.3</v>
      </c>
      <c r="R50" s="238">
        <v>18661</v>
      </c>
      <c r="S50" s="238">
        <f t="shared" si="32"/>
        <v>1476.8759675312087</v>
      </c>
      <c r="T50" s="238" t="s">
        <v>15</v>
      </c>
      <c r="U50" s="238">
        <v>18961.099999999999</v>
      </c>
      <c r="V50" s="238">
        <v>1500.6265960000001</v>
      </c>
      <c r="W50" s="240" t="s">
        <v>101</v>
      </c>
      <c r="X50" s="241">
        <v>30553</v>
      </c>
      <c r="Y50" s="238">
        <v>30533</v>
      </c>
      <c r="Z50" s="238">
        <v>2324.1016365713749</v>
      </c>
      <c r="AA50" s="238" t="s">
        <v>101</v>
      </c>
      <c r="AB50" s="238">
        <v>30765.1</v>
      </c>
      <c r="AC50" s="238">
        <v>2341.7685540000002</v>
      </c>
      <c r="AD50" s="238" t="s">
        <v>101</v>
      </c>
      <c r="AE50" s="238">
        <v>30776.2</v>
      </c>
      <c r="AF50" s="238">
        <v>2512.1</v>
      </c>
      <c r="AG50" s="242" t="s">
        <v>101</v>
      </c>
      <c r="AH50" s="311">
        <v>41815.4</v>
      </c>
      <c r="AI50" s="312">
        <v>42344</v>
      </c>
      <c r="AJ50" s="312">
        <v>2875.471086</v>
      </c>
      <c r="AK50" s="312" t="s">
        <v>101</v>
      </c>
      <c r="AL50" s="312">
        <v>42626.2</v>
      </c>
      <c r="AM50" s="312">
        <v>3541.8170759999998</v>
      </c>
      <c r="AN50" s="314" t="s">
        <v>101</v>
      </c>
      <c r="AO50" s="241">
        <v>65280.9</v>
      </c>
      <c r="AP50" s="238">
        <v>67202.2</v>
      </c>
      <c r="AQ50" s="238">
        <v>5176.6365269999997</v>
      </c>
      <c r="AR50" s="242" t="s">
        <v>101</v>
      </c>
      <c r="AS50" s="241">
        <v>140003.4</v>
      </c>
      <c r="AT50" s="238">
        <v>140200.20000000001</v>
      </c>
      <c r="AU50" s="238">
        <v>10523.148961000001</v>
      </c>
      <c r="AV50" s="242" t="s">
        <v>101</v>
      </c>
      <c r="AW50" s="133"/>
      <c r="AX50" s="1"/>
      <c r="AY50" s="130">
        <f t="shared" si="29"/>
        <v>2.6059800643061881</v>
      </c>
      <c r="AZ50" s="125" t="e">
        <f t="shared" si="30"/>
        <v>#VALUE!</v>
      </c>
      <c r="BA50" s="125" t="e">
        <f t="shared" si="31"/>
        <v>#VALUE!</v>
      </c>
      <c r="BB50" s="131" t="e">
        <f t="shared" si="3"/>
        <v>#VALUE!</v>
      </c>
      <c r="BC50" s="9"/>
      <c r="BD50" s="10"/>
      <c r="BE50" s="8"/>
      <c r="BF50" s="9"/>
      <c r="BG50" s="10"/>
      <c r="BH50" s="8"/>
      <c r="BI50" s="9"/>
      <c r="BJ50" s="10"/>
      <c r="BK50" s="8"/>
      <c r="BL50" s="9"/>
      <c r="BM50" s="10"/>
      <c r="BN50" s="8"/>
      <c r="BO50" s="9"/>
      <c r="BP50" s="10"/>
      <c r="BQ50" s="8"/>
      <c r="BR50" s="9"/>
      <c r="BS50" s="10"/>
      <c r="BT50" s="8"/>
      <c r="BU50" s="9"/>
      <c r="BV50" s="10"/>
      <c r="BW50" s="8"/>
      <c r="BX50" s="9"/>
      <c r="BY50" s="10"/>
      <c r="BZ50" s="8"/>
      <c r="CA50" s="9"/>
      <c r="CG50" s="108"/>
    </row>
    <row r="51" spans="1:85" s="28" customFormat="1" ht="51" hidden="1" customHeight="1" outlineLevel="1" x14ac:dyDescent="0.25">
      <c r="A51" s="234" t="s">
        <v>104</v>
      </c>
      <c r="B51" s="247" t="s">
        <v>30</v>
      </c>
      <c r="C51" s="236" t="s">
        <v>31</v>
      </c>
      <c r="D51" s="237">
        <v>16220.767599999999</v>
      </c>
      <c r="E51" s="238">
        <v>16555</v>
      </c>
      <c r="F51" s="238">
        <v>105.14298965728355</v>
      </c>
      <c r="G51" s="238">
        <v>17085.8194</v>
      </c>
      <c r="H51" s="243">
        <v>9882.2608579999996</v>
      </c>
      <c r="I51" s="238">
        <v>105.33298929700467</v>
      </c>
      <c r="J51" s="238">
        <v>1371.2358000000002</v>
      </c>
      <c r="K51" s="238">
        <v>1349</v>
      </c>
      <c r="L51" s="243">
        <v>798.03305599999999</v>
      </c>
      <c r="M51" s="238">
        <f>+K51/J51*100</f>
        <v>98.378411648820702</v>
      </c>
      <c r="N51" s="238">
        <v>1446.4552000000001</v>
      </c>
      <c r="O51" s="243">
        <v>899.92221400000005</v>
      </c>
      <c r="P51" s="238">
        <f>+N51/J51*100</f>
        <v>105.48551897492757</v>
      </c>
      <c r="Q51" s="238">
        <v>2646.7851999999998</v>
      </c>
      <c r="R51" s="238">
        <v>2626</v>
      </c>
      <c r="S51" s="243">
        <f t="shared" si="32"/>
        <v>1639.7060140792848</v>
      </c>
      <c r="T51" s="238">
        <f t="shared" si="16"/>
        <v>99.2147001577612</v>
      </c>
      <c r="U51" s="238">
        <v>2723.5473999999999</v>
      </c>
      <c r="V51" s="243">
        <v>1700.615785</v>
      </c>
      <c r="W51" s="240">
        <f t="shared" si="18"/>
        <v>102.9002051243146</v>
      </c>
      <c r="X51" s="241">
        <v>4007.8476999999993</v>
      </c>
      <c r="Y51" s="238">
        <v>4020</v>
      </c>
      <c r="Z51" s="243">
        <v>2430.4392675406725</v>
      </c>
      <c r="AA51" s="238">
        <f>+Y51/X51*100</f>
        <v>100.30321261958134</v>
      </c>
      <c r="AB51" s="238">
        <v>4117.5473999999995</v>
      </c>
      <c r="AC51" s="243">
        <v>2489.4151459999998</v>
      </c>
      <c r="AD51" s="238">
        <f>+AB51/X51*100</f>
        <v>102.73712247099608</v>
      </c>
      <c r="AE51" s="238">
        <v>4118.1000000000004</v>
      </c>
      <c r="AF51" s="243">
        <v>2508.8000000000002</v>
      </c>
      <c r="AG51" s="242">
        <f>+AE51/X51*100</f>
        <v>102.75091042007412</v>
      </c>
      <c r="AH51" s="311">
        <v>5418.8431999999993</v>
      </c>
      <c r="AI51" s="312">
        <v>5424</v>
      </c>
      <c r="AJ51" s="315">
        <v>3208.6962910000002</v>
      </c>
      <c r="AK51" s="312">
        <f>+AI51/AH51*100</f>
        <v>100.09516422250417</v>
      </c>
      <c r="AL51" s="312">
        <v>5523.6189000000004</v>
      </c>
      <c r="AM51" s="315">
        <v>3327.2153149999999</v>
      </c>
      <c r="AN51" s="314">
        <f>+AL51/AH51*100</f>
        <v>101.93354367589012</v>
      </c>
      <c r="AO51" s="241">
        <v>8315.2777999999998</v>
      </c>
      <c r="AP51" s="238">
        <v>8332.0560999999998</v>
      </c>
      <c r="AQ51" s="243">
        <v>4893.2788119999996</v>
      </c>
      <c r="AR51" s="242">
        <f>+AP51/AO51*100</f>
        <v>100.20177678249065</v>
      </c>
      <c r="AS51" s="241">
        <v>17085.819399999997</v>
      </c>
      <c r="AT51" s="238">
        <v>17000</v>
      </c>
      <c r="AU51" s="243">
        <v>9853.5479630000009</v>
      </c>
      <c r="AV51" s="242">
        <f>+AT51/AS51*100</f>
        <v>99.497715631946832</v>
      </c>
      <c r="AW51" s="133"/>
      <c r="AX51" s="1"/>
      <c r="AY51" s="130">
        <f t="shared" si="29"/>
        <v>2.7702849759327139</v>
      </c>
      <c r="AZ51" s="125">
        <f t="shared" si="30"/>
        <v>3.6855049665533954</v>
      </c>
      <c r="BA51" s="125">
        <f t="shared" si="31"/>
        <v>2.4339098514147395</v>
      </c>
      <c r="BB51" s="131">
        <f t="shared" si="3"/>
        <v>-1.251595115138656</v>
      </c>
      <c r="BC51" s="12"/>
      <c r="BD51" s="10"/>
      <c r="BE51" s="8"/>
      <c r="BF51" s="12"/>
      <c r="BG51" s="10"/>
      <c r="BH51" s="8"/>
      <c r="BI51" s="12"/>
      <c r="BJ51" s="10"/>
      <c r="BK51" s="8"/>
      <c r="BL51" s="12"/>
      <c r="BM51" s="10"/>
      <c r="BN51" s="8"/>
      <c r="BO51" s="12"/>
      <c r="BP51" s="10"/>
      <c r="BQ51" s="8"/>
      <c r="BR51" s="12"/>
      <c r="BS51" s="10"/>
      <c r="BT51" s="8"/>
      <c r="BU51" s="12"/>
      <c r="BV51" s="10"/>
      <c r="BW51" s="8"/>
      <c r="BX51" s="12"/>
      <c r="BY51" s="10"/>
      <c r="BZ51" s="8"/>
      <c r="CA51" s="12"/>
      <c r="CG51" s="108"/>
    </row>
    <row r="52" spans="1:85" s="28" customFormat="1" ht="51" hidden="1" customHeight="1" outlineLevel="1" x14ac:dyDescent="0.25">
      <c r="A52" s="234" t="s">
        <v>128</v>
      </c>
      <c r="B52" s="247" t="s">
        <v>32</v>
      </c>
      <c r="C52" s="236" t="s">
        <v>31</v>
      </c>
      <c r="D52" s="237">
        <v>154384.36290000001</v>
      </c>
      <c r="E52" s="238">
        <v>159433</v>
      </c>
      <c r="F52" s="238">
        <v>129.17953363526817</v>
      </c>
      <c r="G52" s="238">
        <v>196693.07340000002</v>
      </c>
      <c r="H52" s="238">
        <v>1283.057718</v>
      </c>
      <c r="I52" s="238">
        <v>127.4047900352478</v>
      </c>
      <c r="J52" s="238">
        <v>18493.5998</v>
      </c>
      <c r="K52" s="238">
        <v>11302</v>
      </c>
      <c r="L52" s="238">
        <v>83.572640000000007</v>
      </c>
      <c r="M52" s="238">
        <f>+K52/J52*100</f>
        <v>61.113034359054318</v>
      </c>
      <c r="N52" s="238">
        <v>11037.488600000001</v>
      </c>
      <c r="O52" s="238">
        <v>101.793536</v>
      </c>
      <c r="P52" s="238">
        <f>+N52/J52*100</f>
        <v>59.682748190538874</v>
      </c>
      <c r="Q52" s="238">
        <v>34527.371299999999</v>
      </c>
      <c r="R52" s="238">
        <v>21394</v>
      </c>
      <c r="S52" s="238">
        <f t="shared" si="32"/>
        <v>183.28521777034848</v>
      </c>
      <c r="T52" s="238">
        <f t="shared" si="16"/>
        <v>61.962435002979802</v>
      </c>
      <c r="U52" s="238">
        <v>20933.667199999996</v>
      </c>
      <c r="V52" s="238">
        <v>179.341486</v>
      </c>
      <c r="W52" s="240">
        <f t="shared" si="18"/>
        <v>60.629194786108719</v>
      </c>
      <c r="X52" s="241">
        <v>48499.262900000002</v>
      </c>
      <c r="Y52" s="238">
        <v>33493</v>
      </c>
      <c r="Z52" s="238">
        <v>297.11361954523841</v>
      </c>
      <c r="AA52" s="238">
        <f>+Y52/X52*100</f>
        <v>69.058781509852594</v>
      </c>
      <c r="AB52" s="238">
        <v>32730.667199999996</v>
      </c>
      <c r="AC52" s="238">
        <v>262.78166700000003</v>
      </c>
      <c r="AD52" s="238">
        <f>+AB52/X52*100</f>
        <v>67.486937414877687</v>
      </c>
      <c r="AE52" s="238">
        <v>32792.551599999999</v>
      </c>
      <c r="AF52" s="238">
        <v>290.89999999999998</v>
      </c>
      <c r="AG52" s="242">
        <f t="shared" ref="AG52:AG59" si="33">+AE52/X52*100</f>
        <v>67.614536055144868</v>
      </c>
      <c r="AH52" s="311">
        <v>62860.929800000005</v>
      </c>
      <c r="AI52" s="312">
        <v>51372</v>
      </c>
      <c r="AJ52" s="312">
        <v>451.20739255340646</v>
      </c>
      <c r="AK52" s="312">
        <f t="shared" ref="AK52:AK59" si="34">+AI52/AH52*100</f>
        <v>81.723258251900688</v>
      </c>
      <c r="AL52" s="312">
        <v>50436.142899999992</v>
      </c>
      <c r="AM52" s="312">
        <v>442.98763000000002</v>
      </c>
      <c r="AN52" s="314">
        <f>+AL52/AH52*100</f>
        <v>80.234484377607771</v>
      </c>
      <c r="AO52" s="241">
        <v>108497.1151</v>
      </c>
      <c r="AP52" s="238">
        <v>82611.551599999992</v>
      </c>
      <c r="AQ52" s="238">
        <v>643.31429800000001</v>
      </c>
      <c r="AR52" s="242">
        <f>+AP52/AO52*100</f>
        <v>76.141703421199992</v>
      </c>
      <c r="AS52" s="241">
        <v>196693.07339999999</v>
      </c>
      <c r="AT52" s="238">
        <v>160000</v>
      </c>
      <c r="AU52" s="238">
        <v>1191.167659</v>
      </c>
      <c r="AV52" s="242">
        <f t="shared" ref="AV52:AV59" si="35">+AT52/AS52*100</f>
        <v>81.345009884826993</v>
      </c>
      <c r="AW52" s="428" t="s">
        <v>190</v>
      </c>
      <c r="AX52" s="429"/>
      <c r="AY52" s="130">
        <f t="shared" si="29"/>
        <v>0.29243017389460907</v>
      </c>
      <c r="AZ52" s="125">
        <f t="shared" si="30"/>
        <v>-1.3332402168710829</v>
      </c>
      <c r="BA52" s="125">
        <f t="shared" si="31"/>
        <v>-1.5718440949749066</v>
      </c>
      <c r="BB52" s="131">
        <f t="shared" si="3"/>
        <v>-0.23860387810382377</v>
      </c>
      <c r="BC52" s="9"/>
      <c r="BD52" s="10"/>
      <c r="BE52" s="8"/>
      <c r="BF52" s="9"/>
      <c r="BG52" s="10"/>
      <c r="BH52" s="8"/>
      <c r="BI52" s="9"/>
      <c r="BJ52" s="10"/>
      <c r="BK52" s="8"/>
      <c r="BL52" s="9"/>
      <c r="BM52" s="10"/>
      <c r="BN52" s="8"/>
      <c r="BO52" s="9"/>
      <c r="BP52" s="10"/>
      <c r="BQ52" s="8"/>
      <c r="BR52" s="9"/>
      <c r="BS52" s="10"/>
      <c r="BT52" s="8"/>
      <c r="BU52" s="9"/>
      <c r="BV52" s="10"/>
      <c r="BW52" s="8"/>
      <c r="BX52" s="9"/>
      <c r="BY52" s="10"/>
      <c r="BZ52" s="8"/>
      <c r="CA52" s="9"/>
      <c r="CG52" s="108"/>
    </row>
    <row r="53" spans="1:85" s="28" customFormat="1" ht="51" hidden="1" customHeight="1" outlineLevel="1" x14ac:dyDescent="0.25">
      <c r="A53" s="234" t="s">
        <v>129</v>
      </c>
      <c r="B53" s="247" t="s">
        <v>130</v>
      </c>
      <c r="C53" s="236" t="s">
        <v>34</v>
      </c>
      <c r="D53" s="237">
        <v>90220</v>
      </c>
      <c r="E53" s="238">
        <v>102</v>
      </c>
      <c r="F53" s="238">
        <v>84.238528042562621</v>
      </c>
      <c r="G53" s="238">
        <v>80613</v>
      </c>
      <c r="H53" s="243">
        <v>1585.621574</v>
      </c>
      <c r="I53" s="238">
        <v>89.351585014409224</v>
      </c>
      <c r="J53" s="238">
        <v>8623</v>
      </c>
      <c r="K53" s="238">
        <v>7643</v>
      </c>
      <c r="L53" s="243">
        <v>179.260132</v>
      </c>
      <c r="M53" s="238">
        <f>+K53/J53*100</f>
        <v>88.635045807723529</v>
      </c>
      <c r="N53" s="238">
        <v>8301</v>
      </c>
      <c r="O53" s="243">
        <v>203.80588900000001</v>
      </c>
      <c r="P53" s="238">
        <f>+N53/J53*100</f>
        <v>96.265800765394872</v>
      </c>
      <c r="Q53" s="238">
        <v>16493</v>
      </c>
      <c r="R53" s="238">
        <v>14594</v>
      </c>
      <c r="S53" s="243">
        <v>348.3</v>
      </c>
      <c r="T53" s="238">
        <f t="shared" si="16"/>
        <v>88.486024373976832</v>
      </c>
      <c r="U53" s="238">
        <v>15301</v>
      </c>
      <c r="V53" s="243">
        <v>373.82166799999999</v>
      </c>
      <c r="W53" s="240">
        <f t="shared" si="18"/>
        <v>92.772691444855397</v>
      </c>
      <c r="X53" s="241">
        <v>24631</v>
      </c>
      <c r="Y53" s="238">
        <v>22237</v>
      </c>
      <c r="Z53" s="243">
        <v>527.11835825087167</v>
      </c>
      <c r="AA53" s="238">
        <f>+Y53/X53*100</f>
        <v>90.280540781941454</v>
      </c>
      <c r="AB53" s="238">
        <v>22944</v>
      </c>
      <c r="AC53" s="243">
        <v>543.87748399999998</v>
      </c>
      <c r="AD53" s="238">
        <f>+AB53/X53*100</f>
        <v>93.15090739312248</v>
      </c>
      <c r="AE53" s="238">
        <v>22944</v>
      </c>
      <c r="AF53" s="243">
        <v>633.27555795359797</v>
      </c>
      <c r="AG53" s="242">
        <f t="shared" si="33"/>
        <v>93.15090739312248</v>
      </c>
      <c r="AH53" s="311">
        <v>33139</v>
      </c>
      <c r="AI53" s="312">
        <v>29673</v>
      </c>
      <c r="AJ53" s="315">
        <v>695.17187100000001</v>
      </c>
      <c r="AK53" s="312">
        <f t="shared" si="34"/>
        <v>89.541024170916444</v>
      </c>
      <c r="AL53" s="312">
        <v>31244</v>
      </c>
      <c r="AM53" s="315">
        <v>731.97687923445551</v>
      </c>
      <c r="AN53" s="314">
        <f>+AL53/AH53*100</f>
        <v>94.281662089984607</v>
      </c>
      <c r="AO53" s="241">
        <v>43187</v>
      </c>
      <c r="AP53" s="238">
        <v>45479</v>
      </c>
      <c r="AQ53" s="243">
        <v>1046.8733870000001</v>
      </c>
      <c r="AR53" s="242">
        <f>+AP53/AO53*100</f>
        <v>105.30715261537036</v>
      </c>
      <c r="AS53" s="241">
        <v>80613</v>
      </c>
      <c r="AT53" s="238">
        <v>100000</v>
      </c>
      <c r="AU53" s="243">
        <v>2376.3662599999998</v>
      </c>
      <c r="AV53" s="242">
        <f t="shared" si="35"/>
        <v>124.04947092900649</v>
      </c>
      <c r="AW53" s="445" t="s">
        <v>192</v>
      </c>
      <c r="AX53" s="446"/>
      <c r="AY53" s="130">
        <f t="shared" si="29"/>
        <v>0.60524080328435714</v>
      </c>
      <c r="AZ53" s="125">
        <f t="shared" si="30"/>
        <v>4.2866670708785648</v>
      </c>
      <c r="BA53" s="125">
        <f t="shared" si="31"/>
        <v>2.8703666111810264</v>
      </c>
      <c r="BB53" s="131">
        <f t="shared" si="3"/>
        <v>-1.4163004596975384</v>
      </c>
      <c r="BC53" s="12"/>
      <c r="BD53" s="10"/>
      <c r="BE53" s="8"/>
      <c r="BF53" s="12"/>
      <c r="BG53" s="10"/>
      <c r="BH53" s="8"/>
      <c r="BI53" s="12"/>
      <c r="BJ53" s="10"/>
      <c r="BK53" s="8"/>
      <c r="BL53" s="12"/>
      <c r="BM53" s="10"/>
      <c r="BN53" s="8"/>
      <c r="BO53" s="12"/>
      <c r="BP53" s="10"/>
      <c r="BQ53" s="8"/>
      <c r="BR53" s="12"/>
      <c r="BS53" s="10"/>
      <c r="BT53" s="8"/>
      <c r="BU53" s="12"/>
      <c r="BV53" s="10"/>
      <c r="BW53" s="8"/>
      <c r="BX53" s="12"/>
      <c r="BY53" s="10"/>
      <c r="BZ53" s="8"/>
      <c r="CA53" s="12"/>
      <c r="CG53" s="108"/>
    </row>
    <row r="54" spans="1:85" s="28" customFormat="1" ht="45" hidden="1" customHeight="1" outlineLevel="1" x14ac:dyDescent="0.25">
      <c r="A54" s="234"/>
      <c r="B54" s="253" t="s">
        <v>127</v>
      </c>
      <c r="C54" s="236" t="s">
        <v>34</v>
      </c>
      <c r="D54" s="237">
        <v>81145</v>
      </c>
      <c r="E54" s="238"/>
      <c r="F54" s="238"/>
      <c r="G54" s="238">
        <v>72230</v>
      </c>
      <c r="H54" s="238">
        <v>1585.621574</v>
      </c>
      <c r="I54" s="238" t="s">
        <v>101</v>
      </c>
      <c r="J54" s="238">
        <v>7702</v>
      </c>
      <c r="K54" s="238">
        <v>6544</v>
      </c>
      <c r="L54" s="238">
        <v>179.260132</v>
      </c>
      <c r="M54" s="238" t="s">
        <v>101</v>
      </c>
      <c r="N54" s="238">
        <v>7258</v>
      </c>
      <c r="O54" s="238">
        <v>203.80588900000001</v>
      </c>
      <c r="P54" s="238" t="s">
        <v>101</v>
      </c>
      <c r="Q54" s="238">
        <v>14690</v>
      </c>
      <c r="R54" s="238">
        <v>12495</v>
      </c>
      <c r="S54" s="238">
        <f t="shared" si="32"/>
        <v>348.2888480844083</v>
      </c>
      <c r="T54" s="238" t="s">
        <v>15</v>
      </c>
      <c r="U54" s="238">
        <v>13411</v>
      </c>
      <c r="V54" s="238">
        <v>373.82166799999999</v>
      </c>
      <c r="W54" s="240" t="s">
        <v>101</v>
      </c>
      <c r="X54" s="241">
        <v>21953</v>
      </c>
      <c r="Y54" s="238">
        <v>19030</v>
      </c>
      <c r="Z54" s="238">
        <v>518.90045726060362</v>
      </c>
      <c r="AA54" s="238" t="s">
        <v>101</v>
      </c>
      <c r="AB54" s="238">
        <v>19946</v>
      </c>
      <c r="AC54" s="238">
        <v>543.87748399999998</v>
      </c>
      <c r="AD54" s="238" t="s">
        <v>101</v>
      </c>
      <c r="AE54" s="238">
        <v>20387</v>
      </c>
      <c r="AF54" s="238">
        <v>562.70000000000005</v>
      </c>
      <c r="AG54" s="242" t="s">
        <v>101</v>
      </c>
      <c r="AH54" s="311">
        <v>29645</v>
      </c>
      <c r="AI54" s="312">
        <v>25371</v>
      </c>
      <c r="AJ54" s="312">
        <v>695.17187100000001</v>
      </c>
      <c r="AK54" s="312" t="s">
        <v>101</v>
      </c>
      <c r="AL54" s="312">
        <v>27948</v>
      </c>
      <c r="AM54" s="312">
        <v>777.83765900000003</v>
      </c>
      <c r="AN54" s="314" t="s">
        <v>101</v>
      </c>
      <c r="AO54" s="241">
        <v>38577</v>
      </c>
      <c r="AP54" s="238">
        <v>39613</v>
      </c>
      <c r="AQ54" s="238">
        <v>1077.8445859999999</v>
      </c>
      <c r="AR54" s="242" t="s">
        <v>101</v>
      </c>
      <c r="AS54" s="241">
        <v>72230</v>
      </c>
      <c r="AT54" s="238">
        <v>88126</v>
      </c>
      <c r="AU54" s="238">
        <v>2376.3662599999998</v>
      </c>
      <c r="AV54" s="242" t="s">
        <v>101</v>
      </c>
      <c r="AW54" s="447"/>
      <c r="AX54" s="448"/>
      <c r="AY54" s="130">
        <f t="shared" si="29"/>
        <v>0.60524080328435714</v>
      </c>
      <c r="AZ54" s="125" t="e">
        <f t="shared" si="30"/>
        <v>#VALUE!</v>
      </c>
      <c r="BA54" s="125" t="e">
        <f t="shared" si="31"/>
        <v>#VALUE!</v>
      </c>
      <c r="BB54" s="131" t="e">
        <f t="shared" si="3"/>
        <v>#VALUE!</v>
      </c>
      <c r="BC54" s="9"/>
      <c r="BD54" s="10"/>
      <c r="BE54" s="8"/>
      <c r="BF54" s="9"/>
      <c r="BG54" s="10"/>
      <c r="BH54" s="8"/>
      <c r="BI54" s="9"/>
      <c r="BJ54" s="10"/>
      <c r="BK54" s="8"/>
      <c r="BL54" s="9"/>
      <c r="BM54" s="10"/>
      <c r="BN54" s="8"/>
      <c r="BO54" s="9"/>
      <c r="BP54" s="10"/>
      <c r="BQ54" s="8"/>
      <c r="BR54" s="9"/>
      <c r="BS54" s="10"/>
      <c r="BT54" s="8"/>
      <c r="BU54" s="9"/>
      <c r="BV54" s="10"/>
      <c r="BW54" s="8"/>
      <c r="BX54" s="9"/>
      <c r="BY54" s="10"/>
      <c r="BZ54" s="8"/>
      <c r="CA54" s="9"/>
      <c r="CG54" s="108"/>
    </row>
    <row r="55" spans="1:85" s="28" customFormat="1" ht="51" hidden="1" customHeight="1" outlineLevel="1" x14ac:dyDescent="0.25">
      <c r="A55" s="234" t="s">
        <v>131</v>
      </c>
      <c r="B55" s="247" t="s">
        <v>132</v>
      </c>
      <c r="C55" s="236" t="s">
        <v>17</v>
      </c>
      <c r="D55" s="237">
        <v>2006.4680000000001</v>
      </c>
      <c r="E55" s="238">
        <v>2465</v>
      </c>
      <c r="F55" s="238">
        <v>105.37436928971704</v>
      </c>
      <c r="G55" s="238">
        <v>2077.64</v>
      </c>
      <c r="H55" s="238">
        <v>1194.0982329999999</v>
      </c>
      <c r="I55" s="238">
        <v>103.54712858615238</v>
      </c>
      <c r="J55" s="238">
        <v>85.793999999999997</v>
      </c>
      <c r="K55" s="238">
        <v>130</v>
      </c>
      <c r="L55" s="238">
        <v>63.296695</v>
      </c>
      <c r="M55" s="238">
        <f>+K55/J55*100</f>
        <v>151.52574772128588</v>
      </c>
      <c r="N55" s="238">
        <v>30</v>
      </c>
      <c r="O55" s="238">
        <v>16.318985999999999</v>
      </c>
      <c r="P55" s="238">
        <f>+N55/J55*100</f>
        <v>34.967480243373664</v>
      </c>
      <c r="Q55" s="238">
        <v>160.96299999999999</v>
      </c>
      <c r="R55" s="238">
        <v>266</v>
      </c>
      <c r="S55" s="238">
        <v>170</v>
      </c>
      <c r="T55" s="238">
        <f t="shared" si="16"/>
        <v>165.25536924634855</v>
      </c>
      <c r="U55" s="238">
        <v>177.01499999999999</v>
      </c>
      <c r="V55" s="238">
        <v>113.866726</v>
      </c>
      <c r="W55" s="240">
        <f t="shared" si="18"/>
        <v>109.97247814715183</v>
      </c>
      <c r="X55" s="241">
        <v>284.64999999999998</v>
      </c>
      <c r="Y55" s="238">
        <v>423</v>
      </c>
      <c r="Z55" s="238">
        <v>241.34727714623594</v>
      </c>
      <c r="AA55" s="238">
        <f>+Y55/X55*100</f>
        <v>148.60354821710874</v>
      </c>
      <c r="AB55" s="238">
        <v>334.01499999999999</v>
      </c>
      <c r="AC55" s="238">
        <v>190.57591199999999</v>
      </c>
      <c r="AD55" s="238">
        <f>+AB55/X55*100</f>
        <v>117.34235025469877</v>
      </c>
      <c r="AE55" s="238">
        <v>341.02199999999999</v>
      </c>
      <c r="AF55" s="238">
        <v>212.12365562929665</v>
      </c>
      <c r="AG55" s="242">
        <f t="shared" si="33"/>
        <v>119.80396978745829</v>
      </c>
      <c r="AH55" s="311">
        <v>509.86799999999999</v>
      </c>
      <c r="AI55" s="312">
        <v>647</v>
      </c>
      <c r="AJ55" s="312">
        <v>321.36092300000001</v>
      </c>
      <c r="AK55" s="312">
        <f t="shared" si="34"/>
        <v>126.89558866216355</v>
      </c>
      <c r="AL55" s="312">
        <v>570.11699999999996</v>
      </c>
      <c r="AM55" s="312">
        <v>283.17360948684853</v>
      </c>
      <c r="AN55" s="314">
        <f>+AL55/AH55*100</f>
        <v>111.81658782273058</v>
      </c>
      <c r="AO55" s="241">
        <v>838.92700000000002</v>
      </c>
      <c r="AP55" s="238">
        <v>1047.0219999999999</v>
      </c>
      <c r="AQ55" s="238">
        <v>557.75093300000003</v>
      </c>
      <c r="AR55" s="242">
        <f>+AP55/AO55*100</f>
        <v>124.80489959197878</v>
      </c>
      <c r="AS55" s="241">
        <v>2077.64</v>
      </c>
      <c r="AT55" s="238">
        <v>2465</v>
      </c>
      <c r="AU55" s="238">
        <v>1216.968386</v>
      </c>
      <c r="AV55" s="242">
        <f t="shared" si="35"/>
        <v>118.64423095435205</v>
      </c>
      <c r="AW55" s="419" t="s">
        <v>193</v>
      </c>
      <c r="AX55" s="1"/>
      <c r="AY55" s="130">
        <f t="shared" si="29"/>
        <v>0.21207775916226188</v>
      </c>
      <c r="AZ55" s="125">
        <f t="shared" si="30"/>
        <v>-55.282891099196718</v>
      </c>
      <c r="BA55" s="125">
        <f t="shared" si="31"/>
        <v>-31.261197962409966</v>
      </c>
      <c r="BB55" s="131">
        <f t="shared" si="3"/>
        <v>24.021693136786752</v>
      </c>
      <c r="BC55" s="9"/>
      <c r="BD55" s="10"/>
      <c r="BE55" s="8"/>
      <c r="BF55" s="9"/>
      <c r="BG55" s="10"/>
      <c r="BH55" s="8"/>
      <c r="BI55" s="9"/>
      <c r="BJ55" s="10"/>
      <c r="BK55" s="8"/>
      <c r="BL55" s="9"/>
      <c r="BM55" s="10"/>
      <c r="BN55" s="8"/>
      <c r="BO55" s="9"/>
      <c r="BP55" s="10"/>
      <c r="BQ55" s="8"/>
      <c r="BR55" s="9"/>
      <c r="BS55" s="10"/>
      <c r="BT55" s="8"/>
      <c r="BU55" s="9"/>
      <c r="BV55" s="10"/>
      <c r="BW55" s="8"/>
      <c r="BX55" s="9"/>
      <c r="BY55" s="10"/>
      <c r="BZ55" s="8"/>
      <c r="CA55" s="9"/>
      <c r="CG55" s="108"/>
    </row>
    <row r="56" spans="1:85" s="32" customFormat="1" ht="45" hidden="1" customHeight="1" outlineLevel="1" x14ac:dyDescent="0.25">
      <c r="A56" s="234"/>
      <c r="B56" s="253" t="s">
        <v>127</v>
      </c>
      <c r="C56" s="236" t="s">
        <v>17</v>
      </c>
      <c r="D56" s="237">
        <v>1983.4659999999999</v>
      </c>
      <c r="E56" s="238"/>
      <c r="F56" s="238"/>
      <c r="G56" s="238">
        <v>2061.7269999999999</v>
      </c>
      <c r="H56" s="243">
        <v>1194.0982329999999</v>
      </c>
      <c r="I56" s="238" t="s">
        <v>101</v>
      </c>
      <c r="J56" s="238">
        <v>84.873999999999995</v>
      </c>
      <c r="K56" s="238">
        <v>127.057</v>
      </c>
      <c r="L56" s="243">
        <v>63.296695</v>
      </c>
      <c r="M56" s="238" t="s">
        <v>101</v>
      </c>
      <c r="N56" s="238">
        <v>28.908999999999999</v>
      </c>
      <c r="O56" s="243">
        <v>16.318985999999999</v>
      </c>
      <c r="P56" s="238" t="s">
        <v>101</v>
      </c>
      <c r="Q56" s="238">
        <v>159.12299999999999</v>
      </c>
      <c r="R56" s="238">
        <v>260.10899999999998</v>
      </c>
      <c r="S56" s="243">
        <f t="shared" si="32"/>
        <v>170.02744200795664</v>
      </c>
      <c r="T56" s="238" t="s">
        <v>15</v>
      </c>
      <c r="U56" s="238">
        <v>174.19399999999999</v>
      </c>
      <c r="V56" s="243">
        <v>113.866726</v>
      </c>
      <c r="W56" s="240" t="s">
        <v>101</v>
      </c>
      <c r="X56" s="246">
        <v>282.00599999999997</v>
      </c>
      <c r="Y56" s="238">
        <v>414.15499999999997</v>
      </c>
      <c r="Z56" s="243">
        <v>240.45810027528631</v>
      </c>
      <c r="AA56" s="238" t="s">
        <v>101</v>
      </c>
      <c r="AB56" s="238">
        <v>328.24</v>
      </c>
      <c r="AC56" s="243">
        <v>190.57591199999999</v>
      </c>
      <c r="AD56" s="238" t="s">
        <v>101</v>
      </c>
      <c r="AE56" s="238">
        <v>336.161</v>
      </c>
      <c r="AF56" s="243">
        <v>209.1</v>
      </c>
      <c r="AG56" s="242" t="s">
        <v>101</v>
      </c>
      <c r="AH56" s="316">
        <v>505.92399999999998</v>
      </c>
      <c r="AI56" s="312">
        <v>634.67200000000003</v>
      </c>
      <c r="AJ56" s="315">
        <v>370.07496730344872</v>
      </c>
      <c r="AK56" s="312" t="s">
        <v>101</v>
      </c>
      <c r="AL56" s="312">
        <v>564.03599999999994</v>
      </c>
      <c r="AM56" s="315">
        <v>328.88736899999998</v>
      </c>
      <c r="AN56" s="314" t="s">
        <v>101</v>
      </c>
      <c r="AO56" s="246">
        <v>831.88300000000004</v>
      </c>
      <c r="AP56" s="238">
        <v>1030.7</v>
      </c>
      <c r="AQ56" s="243">
        <v>557.75093300000003</v>
      </c>
      <c r="AR56" s="242" t="s">
        <v>101</v>
      </c>
      <c r="AS56" s="241">
        <v>2061.7269999999999</v>
      </c>
      <c r="AT56" s="238">
        <v>2345.395</v>
      </c>
      <c r="AU56" s="243">
        <v>1216.968386</v>
      </c>
      <c r="AV56" s="242" t="s">
        <v>101</v>
      </c>
      <c r="AW56" s="436"/>
      <c r="AX56" s="134"/>
      <c r="AY56" s="130">
        <f t="shared" si="29"/>
        <v>0.21207775916226188</v>
      </c>
      <c r="AZ56" s="125" t="e">
        <f t="shared" si="30"/>
        <v>#VALUE!</v>
      </c>
      <c r="BA56" s="125" t="e">
        <f t="shared" si="31"/>
        <v>#VALUE!</v>
      </c>
      <c r="BB56" s="131" t="e">
        <f t="shared" si="3"/>
        <v>#VALUE!</v>
      </c>
      <c r="BC56" s="30"/>
      <c r="BD56" s="31"/>
      <c r="BE56" s="29"/>
      <c r="BF56" s="30"/>
      <c r="BG56" s="31"/>
      <c r="BH56" s="29"/>
      <c r="BI56" s="30"/>
      <c r="BJ56" s="31"/>
      <c r="BK56" s="29"/>
      <c r="BL56" s="30"/>
      <c r="BM56" s="31"/>
      <c r="BN56" s="29"/>
      <c r="BO56" s="30"/>
      <c r="BP56" s="31"/>
      <c r="BQ56" s="29"/>
      <c r="BR56" s="30"/>
      <c r="BS56" s="31"/>
      <c r="BT56" s="29"/>
      <c r="BU56" s="30"/>
      <c r="BV56" s="31"/>
      <c r="BW56" s="29"/>
      <c r="BX56" s="30"/>
      <c r="BY56" s="31"/>
      <c r="BZ56" s="29"/>
      <c r="CA56" s="30"/>
      <c r="CG56" s="109"/>
    </row>
    <row r="57" spans="1:85" s="28" customFormat="1" ht="51" hidden="1" customHeight="1" outlineLevel="1" x14ac:dyDescent="0.25">
      <c r="A57" s="234" t="s">
        <v>133</v>
      </c>
      <c r="B57" s="247" t="s">
        <v>191</v>
      </c>
      <c r="C57" s="236" t="s">
        <v>34</v>
      </c>
      <c r="D57" s="237">
        <v>760496</v>
      </c>
      <c r="E57" s="238">
        <v>760.89</v>
      </c>
      <c r="F57" s="238">
        <v>100.051808293535</v>
      </c>
      <c r="G57" s="238">
        <v>771822</v>
      </c>
      <c r="H57" s="238">
        <v>98.610400999999996</v>
      </c>
      <c r="I57" s="238">
        <v>101.48929119942774</v>
      </c>
      <c r="J57" s="238">
        <v>54080</v>
      </c>
      <c r="K57" s="238">
        <v>51100</v>
      </c>
      <c r="L57" s="238">
        <v>5.3295000000000003</v>
      </c>
      <c r="M57" s="238">
        <f>+K57/J57*100</f>
        <v>94.489644970414204</v>
      </c>
      <c r="N57" s="238">
        <v>55450</v>
      </c>
      <c r="O57" s="238">
        <v>5.75685</v>
      </c>
      <c r="P57" s="238">
        <f>+N57/J57*100</f>
        <v>102.53328402366864</v>
      </c>
      <c r="Q57" s="238">
        <v>102990</v>
      </c>
      <c r="R57" s="238">
        <v>97800</v>
      </c>
      <c r="S57" s="238">
        <f t="shared" si="32"/>
        <v>10.265001851317837</v>
      </c>
      <c r="T57" s="238">
        <f t="shared" si="16"/>
        <v>94.960675793766384</v>
      </c>
      <c r="U57" s="238">
        <v>104034</v>
      </c>
      <c r="V57" s="238">
        <v>10.919316999999999</v>
      </c>
      <c r="W57" s="240">
        <f t="shared" si="18"/>
        <v>101.01369064957764</v>
      </c>
      <c r="X57" s="241">
        <v>171115</v>
      </c>
      <c r="Y57" s="238">
        <v>166630</v>
      </c>
      <c r="Z57" s="238">
        <v>17.537712070240186</v>
      </c>
      <c r="AA57" s="238">
        <f>+Y57/X57*100</f>
        <v>97.378955673085358</v>
      </c>
      <c r="AB57" s="238">
        <v>172864</v>
      </c>
      <c r="AC57" s="238">
        <v>18.193836999999998</v>
      </c>
      <c r="AD57" s="238">
        <f>+AB57/X57*100</f>
        <v>101.02211962715133</v>
      </c>
      <c r="AE57" s="238">
        <v>176534</v>
      </c>
      <c r="AF57" s="238">
        <v>19.578165209821481</v>
      </c>
      <c r="AG57" s="242">
        <f t="shared" si="33"/>
        <v>103.16687607749175</v>
      </c>
      <c r="AH57" s="311">
        <v>236523</v>
      </c>
      <c r="AI57" s="312">
        <v>231650</v>
      </c>
      <c r="AJ57" s="312">
        <v>24.34938</v>
      </c>
      <c r="AK57" s="312">
        <f t="shared" si="34"/>
        <v>97.939735247734887</v>
      </c>
      <c r="AL57" s="312">
        <v>246034</v>
      </c>
      <c r="AM57" s="312">
        <v>26.727925824166647</v>
      </c>
      <c r="AN57" s="314">
        <f>+AL57/AH57*100</f>
        <v>104.02117341653879</v>
      </c>
      <c r="AO57" s="241">
        <v>357848</v>
      </c>
      <c r="AP57" s="238">
        <v>370794</v>
      </c>
      <c r="AQ57" s="238">
        <v>39.082659999999997</v>
      </c>
      <c r="AR57" s="242">
        <f>+AP57/AO57*100</f>
        <v>103.61773713979119</v>
      </c>
      <c r="AS57" s="241">
        <v>771822</v>
      </c>
      <c r="AT57" s="238">
        <v>759090</v>
      </c>
      <c r="AU57" s="238">
        <v>81.467320000000001</v>
      </c>
      <c r="AV57" s="242">
        <f t="shared" si="35"/>
        <v>98.350396853160447</v>
      </c>
      <c r="AW57" s="133"/>
      <c r="AX57" s="1"/>
      <c r="AY57" s="130">
        <f t="shared" si="29"/>
        <v>2.0246568105225436E-2</v>
      </c>
      <c r="AZ57" s="125">
        <f t="shared" si="30"/>
        <v>6.0530148558112558</v>
      </c>
      <c r="BA57" s="125">
        <f t="shared" si="31"/>
        <v>3.6431639540659688</v>
      </c>
      <c r="BB57" s="131">
        <f t="shared" si="3"/>
        <v>-2.4098509017452869</v>
      </c>
      <c r="BC57" s="9"/>
      <c r="BD57" s="10"/>
      <c r="BE57" s="8"/>
      <c r="BF57" s="9"/>
      <c r="BG57" s="10"/>
      <c r="BH57" s="8"/>
      <c r="BI57" s="9"/>
      <c r="BJ57" s="10"/>
      <c r="BK57" s="8"/>
      <c r="BL57" s="9"/>
      <c r="BM57" s="10"/>
      <c r="BN57" s="8"/>
      <c r="BO57" s="9"/>
      <c r="BP57" s="10"/>
      <c r="BQ57" s="8"/>
      <c r="BR57" s="9"/>
      <c r="BS57" s="10"/>
      <c r="BT57" s="8"/>
      <c r="BU57" s="9"/>
      <c r="BV57" s="10"/>
      <c r="BW57" s="8"/>
      <c r="BX57" s="9"/>
      <c r="BY57" s="10"/>
      <c r="BZ57" s="8"/>
      <c r="CA57" s="9"/>
      <c r="CG57" s="108"/>
    </row>
    <row r="58" spans="1:85" s="28" customFormat="1" ht="45" hidden="1" customHeight="1" outlineLevel="1" x14ac:dyDescent="0.25">
      <c r="A58" s="234"/>
      <c r="B58" s="253" t="s">
        <v>127</v>
      </c>
      <c r="C58" s="236" t="s">
        <v>34</v>
      </c>
      <c r="D58" s="237">
        <v>719678</v>
      </c>
      <c r="E58" s="238"/>
      <c r="F58" s="238"/>
      <c r="G58" s="238">
        <v>739843</v>
      </c>
      <c r="H58" s="243">
        <v>98.610400999999996</v>
      </c>
      <c r="I58" s="238" t="s">
        <v>101</v>
      </c>
      <c r="J58" s="238">
        <v>51054</v>
      </c>
      <c r="K58" s="238">
        <v>48225</v>
      </c>
      <c r="L58" s="243">
        <v>5.3295000000000003</v>
      </c>
      <c r="M58" s="238" t="s">
        <v>101</v>
      </c>
      <c r="N58" s="238">
        <v>52335</v>
      </c>
      <c r="O58" s="243">
        <v>5.75685</v>
      </c>
      <c r="P58" s="238" t="s">
        <v>101</v>
      </c>
      <c r="Q58" s="238">
        <v>97028</v>
      </c>
      <c r="R58" s="238">
        <v>92311</v>
      </c>
      <c r="S58" s="243">
        <f t="shared" si="32"/>
        <v>10.264700621061529</v>
      </c>
      <c r="T58" s="238" t="s">
        <v>15</v>
      </c>
      <c r="U58" s="238">
        <v>98198</v>
      </c>
      <c r="V58" s="243">
        <v>10.919316999999999</v>
      </c>
      <c r="W58" s="240" t="s">
        <v>101</v>
      </c>
      <c r="X58" s="241">
        <v>161991</v>
      </c>
      <c r="Y58" s="238">
        <v>158243</v>
      </c>
      <c r="Z58" s="243">
        <v>17.541262099500393</v>
      </c>
      <c r="AA58" s="238" t="s">
        <v>101</v>
      </c>
      <c r="AB58" s="238">
        <v>164130</v>
      </c>
      <c r="AC58" s="243">
        <v>18.193836999999998</v>
      </c>
      <c r="AD58" s="238" t="s">
        <v>101</v>
      </c>
      <c r="AE58" s="238">
        <v>167714</v>
      </c>
      <c r="AF58" s="243">
        <v>18.600000000000001</v>
      </c>
      <c r="AG58" s="242" t="s">
        <v>101</v>
      </c>
      <c r="AH58" s="311">
        <v>224284</v>
      </c>
      <c r="AI58" s="312">
        <v>220383</v>
      </c>
      <c r="AJ58" s="315">
        <v>24.34938</v>
      </c>
      <c r="AK58" s="312" t="s">
        <v>101</v>
      </c>
      <c r="AL58" s="312">
        <v>233929</v>
      </c>
      <c r="AM58" s="315">
        <v>25.981462000000001</v>
      </c>
      <c r="AN58" s="314" t="s">
        <v>101</v>
      </c>
      <c r="AO58" s="241">
        <v>341503</v>
      </c>
      <c r="AP58" s="238">
        <v>353372</v>
      </c>
      <c r="AQ58" s="243">
        <v>39.082659999999997</v>
      </c>
      <c r="AR58" s="242" t="s">
        <v>101</v>
      </c>
      <c r="AS58" s="241">
        <v>739843</v>
      </c>
      <c r="AT58" s="238">
        <v>734351</v>
      </c>
      <c r="AU58" s="243">
        <v>81.467320000000001</v>
      </c>
      <c r="AV58" s="242" t="s">
        <v>101</v>
      </c>
      <c r="AW58" s="133"/>
      <c r="AX58" s="1"/>
      <c r="AY58" s="130">
        <f t="shared" si="29"/>
        <v>2.0246568105225436E-2</v>
      </c>
      <c r="AZ58" s="125" t="e">
        <f t="shared" si="30"/>
        <v>#VALUE!</v>
      </c>
      <c r="BA58" s="125" t="e">
        <f t="shared" si="31"/>
        <v>#VALUE!</v>
      </c>
      <c r="BB58" s="131" t="e">
        <f t="shared" si="3"/>
        <v>#VALUE!</v>
      </c>
      <c r="BC58" s="12"/>
      <c r="BD58" s="10"/>
      <c r="BE58" s="8"/>
      <c r="BF58" s="12"/>
      <c r="BG58" s="10"/>
      <c r="BH58" s="8"/>
      <c r="BI58" s="12"/>
      <c r="BJ58" s="10"/>
      <c r="BK58" s="8"/>
      <c r="BL58" s="12"/>
      <c r="BM58" s="10"/>
      <c r="BN58" s="8"/>
      <c r="BO58" s="12"/>
      <c r="BP58" s="10"/>
      <c r="BQ58" s="8"/>
      <c r="BR58" s="12"/>
      <c r="BS58" s="10"/>
      <c r="BT58" s="8"/>
      <c r="BU58" s="12"/>
      <c r="BV58" s="10"/>
      <c r="BW58" s="8"/>
      <c r="BX58" s="12"/>
      <c r="BY58" s="10"/>
      <c r="BZ58" s="8"/>
      <c r="CA58" s="12"/>
      <c r="CG58" s="108"/>
    </row>
    <row r="59" spans="1:85" s="28" customFormat="1" ht="51" hidden="1" customHeight="1" outlineLevel="1" x14ac:dyDescent="0.25">
      <c r="A59" s="234" t="s">
        <v>134</v>
      </c>
      <c r="B59" s="247" t="s">
        <v>135</v>
      </c>
      <c r="C59" s="236" t="s">
        <v>34</v>
      </c>
      <c r="D59" s="237">
        <v>354</v>
      </c>
      <c r="E59" s="238"/>
      <c r="F59" s="238"/>
      <c r="G59" s="238">
        <v>734.3</v>
      </c>
      <c r="H59" s="238">
        <v>146.606776</v>
      </c>
      <c r="I59" s="238">
        <v>207.42937853107341</v>
      </c>
      <c r="J59" s="238">
        <v>20.399999999999999</v>
      </c>
      <c r="K59" s="238">
        <v>62.1</v>
      </c>
      <c r="L59" s="238">
        <v>12.679202</v>
      </c>
      <c r="M59" s="238">
        <f>+K59/J59*100</f>
        <v>304.41176470588238</v>
      </c>
      <c r="N59" s="238">
        <v>66.7</v>
      </c>
      <c r="O59" s="238">
        <v>15.337339999999999</v>
      </c>
      <c r="P59" s="238">
        <f>+N59/J59*100</f>
        <v>326.96078431372553</v>
      </c>
      <c r="Q59" s="238">
        <v>80.300000000000011</v>
      </c>
      <c r="R59" s="238">
        <v>119.2</v>
      </c>
      <c r="S59" s="238">
        <v>28.5</v>
      </c>
      <c r="T59" s="238">
        <f t="shared" si="16"/>
        <v>148.44333748443336</v>
      </c>
      <c r="U59" s="238">
        <v>133.4</v>
      </c>
      <c r="V59" s="238">
        <v>32.004136000000003</v>
      </c>
      <c r="W59" s="240">
        <f t="shared" si="18"/>
        <v>166.12702366127021</v>
      </c>
      <c r="X59" s="241">
        <v>144</v>
      </c>
      <c r="Y59" s="238">
        <v>181.2</v>
      </c>
      <c r="Z59" s="238">
        <v>41.496305043938591</v>
      </c>
      <c r="AA59" s="238">
        <f>+Y59/X59*100</f>
        <v>125.83333333333333</v>
      </c>
      <c r="AB59" s="238">
        <v>188.9</v>
      </c>
      <c r="AC59" s="238">
        <v>43.259669000000002</v>
      </c>
      <c r="AD59" s="238">
        <f>+AB59/X59*100</f>
        <v>131.18055555555557</v>
      </c>
      <c r="AE59" s="238">
        <v>203.3</v>
      </c>
      <c r="AF59" s="238">
        <v>52.451600196947318</v>
      </c>
      <c r="AG59" s="242">
        <f t="shared" si="33"/>
        <v>141.18055555555554</v>
      </c>
      <c r="AH59" s="311">
        <v>205.7</v>
      </c>
      <c r="AI59" s="312">
        <v>241.6</v>
      </c>
      <c r="AJ59" s="312">
        <v>49.247107999999997</v>
      </c>
      <c r="AK59" s="312">
        <f t="shared" si="34"/>
        <v>117.45260087506078</v>
      </c>
      <c r="AL59" s="312">
        <v>262.3</v>
      </c>
      <c r="AM59" s="312">
        <v>70.996518660939287</v>
      </c>
      <c r="AN59" s="314">
        <f>+AL59/AH59*100</f>
        <v>127.51579970831308</v>
      </c>
      <c r="AO59" s="241">
        <v>332.09999999999997</v>
      </c>
      <c r="AP59" s="238">
        <v>367</v>
      </c>
      <c r="AQ59" s="238">
        <v>85.279145</v>
      </c>
      <c r="AR59" s="242">
        <f>+AP59/AO59*100</f>
        <v>110.50888286660646</v>
      </c>
      <c r="AS59" s="241">
        <v>734.3</v>
      </c>
      <c r="AT59" s="238">
        <v>656</v>
      </c>
      <c r="AU59" s="238">
        <v>132.46498700000001</v>
      </c>
      <c r="AV59" s="242">
        <f t="shared" si="35"/>
        <v>89.3367833310636</v>
      </c>
      <c r="AW59" s="133"/>
      <c r="AX59" s="1"/>
      <c r="AY59" s="130">
        <f t="shared" si="29"/>
        <v>4.8140468369481916E-2</v>
      </c>
      <c r="AZ59" s="125">
        <f t="shared" si="30"/>
        <v>17.683686176836858</v>
      </c>
      <c r="BA59" s="125">
        <f t="shared" si="31"/>
        <v>5.3472222222222427</v>
      </c>
      <c r="BB59" s="131">
        <f t="shared" si="3"/>
        <v>-12.336463954614615</v>
      </c>
      <c r="BC59" s="9"/>
      <c r="BD59" s="10"/>
      <c r="BE59" s="8"/>
      <c r="BF59" s="9"/>
      <c r="BG59" s="10"/>
      <c r="BH59" s="8"/>
      <c r="BI59" s="9"/>
      <c r="BJ59" s="10"/>
      <c r="BK59" s="8"/>
      <c r="BL59" s="9"/>
      <c r="BM59" s="10"/>
      <c r="BN59" s="8"/>
      <c r="BO59" s="9"/>
      <c r="BP59" s="10"/>
      <c r="BQ59" s="8"/>
      <c r="BR59" s="9"/>
      <c r="BS59" s="10"/>
      <c r="BT59" s="8"/>
      <c r="BU59" s="9"/>
      <c r="BV59" s="10"/>
      <c r="BW59" s="8"/>
      <c r="BX59" s="9"/>
      <c r="BY59" s="10"/>
      <c r="BZ59" s="8"/>
      <c r="CA59" s="9"/>
      <c r="CB59" s="33"/>
      <c r="CG59" s="108"/>
    </row>
    <row r="60" spans="1:85" s="28" customFormat="1" ht="45" hidden="1" customHeight="1" outlineLevel="1" thickBot="1" x14ac:dyDescent="0.3">
      <c r="A60" s="234"/>
      <c r="B60" s="253" t="s">
        <v>127</v>
      </c>
      <c r="C60" s="236" t="s">
        <v>34</v>
      </c>
      <c r="D60" s="237">
        <v>353.6</v>
      </c>
      <c r="E60" s="238"/>
      <c r="F60" s="238"/>
      <c r="G60" s="238">
        <v>733.7</v>
      </c>
      <c r="H60" s="238">
        <v>146.606776</v>
      </c>
      <c r="I60" s="238" t="s">
        <v>101</v>
      </c>
      <c r="J60" s="238">
        <v>20</v>
      </c>
      <c r="K60" s="238">
        <v>62.1</v>
      </c>
      <c r="L60" s="238">
        <v>12.679202</v>
      </c>
      <c r="M60" s="238" t="s">
        <v>101</v>
      </c>
      <c r="N60" s="238">
        <v>66.7</v>
      </c>
      <c r="O60" s="238">
        <v>15.337339999999999</v>
      </c>
      <c r="P60" s="238" t="s">
        <v>101</v>
      </c>
      <c r="Q60" s="238">
        <v>79.7</v>
      </c>
      <c r="R60" s="238">
        <v>118.9</v>
      </c>
      <c r="S60" s="238">
        <f t="shared" si="32"/>
        <v>28.525425565217397</v>
      </c>
      <c r="T60" s="238" t="s">
        <v>101</v>
      </c>
      <c r="U60" s="238">
        <v>133.4</v>
      </c>
      <c r="V60" s="238">
        <v>32.004136000000003</v>
      </c>
      <c r="W60" s="240" t="s">
        <v>101</v>
      </c>
      <c r="X60" s="241">
        <v>143.4</v>
      </c>
      <c r="Y60" s="238">
        <v>180.9</v>
      </c>
      <c r="Z60" s="238">
        <v>41.427602552143995</v>
      </c>
      <c r="AA60" s="238" t="s">
        <v>101</v>
      </c>
      <c r="AB60" s="238">
        <v>188.9</v>
      </c>
      <c r="AC60" s="238">
        <v>43.259669000000002</v>
      </c>
      <c r="AD60" s="238" t="s">
        <v>101</v>
      </c>
      <c r="AE60" s="238">
        <v>203.1</v>
      </c>
      <c r="AF60" s="238">
        <v>52.4</v>
      </c>
      <c r="AG60" s="242" t="s">
        <v>101</v>
      </c>
      <c r="AH60" s="311">
        <v>205.1</v>
      </c>
      <c r="AI60" s="312">
        <v>241.3</v>
      </c>
      <c r="AJ60" s="312">
        <v>49.247107999999997</v>
      </c>
      <c r="AK60" s="312" t="s">
        <v>101</v>
      </c>
      <c r="AL60" s="312">
        <v>261.90000000000003</v>
      </c>
      <c r="AM60" s="312">
        <v>70.888250999999997</v>
      </c>
      <c r="AN60" s="314" t="s">
        <v>101</v>
      </c>
      <c r="AO60" s="241">
        <v>331.5</v>
      </c>
      <c r="AP60" s="238">
        <v>366.5</v>
      </c>
      <c r="AQ60" s="238">
        <v>85.279145</v>
      </c>
      <c r="AR60" s="242" t="s">
        <v>101</v>
      </c>
      <c r="AS60" s="241">
        <v>733.7</v>
      </c>
      <c r="AT60" s="238">
        <v>655.4</v>
      </c>
      <c r="AU60" s="238">
        <v>132.46498700000001</v>
      </c>
      <c r="AV60" s="242" t="s">
        <v>101</v>
      </c>
      <c r="AW60" s="76"/>
      <c r="AX60" s="116"/>
      <c r="AY60" s="130">
        <f t="shared" si="29"/>
        <v>4.8140468369481916E-2</v>
      </c>
      <c r="AZ60" s="125" t="e">
        <f t="shared" si="30"/>
        <v>#VALUE!</v>
      </c>
      <c r="BA60" s="125" t="e">
        <f t="shared" si="31"/>
        <v>#VALUE!</v>
      </c>
      <c r="BB60" s="131" t="e">
        <f t="shared" si="3"/>
        <v>#VALUE!</v>
      </c>
      <c r="BC60" s="15"/>
      <c r="BD60" s="16"/>
      <c r="BE60" s="14"/>
      <c r="BF60" s="15"/>
      <c r="BG60" s="16"/>
      <c r="BH60" s="14"/>
      <c r="BI60" s="15"/>
      <c r="BJ60" s="16"/>
      <c r="BK60" s="14"/>
      <c r="BL60" s="15"/>
      <c r="BM60" s="16"/>
      <c r="BN60" s="14"/>
      <c r="BO60" s="15"/>
      <c r="BP60" s="16"/>
      <c r="BQ60" s="14"/>
      <c r="BR60" s="15"/>
      <c r="BS60" s="16"/>
      <c r="BT60" s="14"/>
      <c r="BU60" s="15"/>
      <c r="BV60" s="16"/>
      <c r="BW60" s="14"/>
      <c r="BX60" s="15"/>
      <c r="BY60" s="16"/>
      <c r="BZ60" s="14"/>
      <c r="CA60" s="15"/>
      <c r="CG60" s="108"/>
    </row>
    <row r="61" spans="1:85" s="28" customFormat="1" ht="51.75" customHeight="1" collapsed="1" thickBot="1" x14ac:dyDescent="0.3">
      <c r="A61" s="234" t="s">
        <v>40</v>
      </c>
      <c r="B61" s="245" t="s">
        <v>136</v>
      </c>
      <c r="C61" s="236" t="s">
        <v>123</v>
      </c>
      <c r="D61" s="237">
        <v>5240.2383065265803</v>
      </c>
      <c r="E61" s="238">
        <v>5305</v>
      </c>
      <c r="F61" s="238">
        <v>101.7</v>
      </c>
      <c r="G61" s="238" t="s">
        <v>101</v>
      </c>
      <c r="H61" s="238">
        <v>5321.3387228005995</v>
      </c>
      <c r="I61" s="238">
        <v>101.8</v>
      </c>
      <c r="J61" s="238">
        <v>498.46204519533097</v>
      </c>
      <c r="K61" s="238" t="s">
        <v>101</v>
      </c>
      <c r="L61" s="238">
        <v>465.95429788823236</v>
      </c>
      <c r="M61" s="238">
        <v>98.422240071619939</v>
      </c>
      <c r="N61" s="238" t="s">
        <v>101</v>
      </c>
      <c r="O61" s="238">
        <v>552</v>
      </c>
      <c r="P61" s="238">
        <v>109.9</v>
      </c>
      <c r="Q61" s="238">
        <f>+V61/W61*100</f>
        <v>1035.7937067942498</v>
      </c>
      <c r="R61" s="238" t="s">
        <v>101</v>
      </c>
      <c r="S61" s="238">
        <v>1040.2891529595661</v>
      </c>
      <c r="T61" s="238">
        <f>+S61/Q61*100</f>
        <v>100.4340097971081</v>
      </c>
      <c r="U61" s="238" t="s">
        <v>101</v>
      </c>
      <c r="V61" s="238">
        <v>985.35055327337</v>
      </c>
      <c r="W61" s="240">
        <v>95.13</v>
      </c>
      <c r="X61" s="241">
        <v>1449.45183502706</v>
      </c>
      <c r="Y61" s="238" t="s">
        <v>101</v>
      </c>
      <c r="Z61" s="238">
        <v>1345.5403887337784</v>
      </c>
      <c r="AA61" s="238">
        <v>97.752535192746492</v>
      </c>
      <c r="AB61" s="238" t="s">
        <v>101</v>
      </c>
      <c r="AC61" s="238">
        <v>1466.1556144158101</v>
      </c>
      <c r="AD61" s="238">
        <v>96.94</v>
      </c>
      <c r="AE61" s="238" t="s">
        <v>101</v>
      </c>
      <c r="AF61" s="238">
        <v>1529.5397736488198</v>
      </c>
      <c r="AG61" s="242">
        <v>94.030777816334876</v>
      </c>
      <c r="AH61" s="311">
        <v>1926.1</v>
      </c>
      <c r="AI61" s="312" t="s">
        <v>101</v>
      </c>
      <c r="AJ61" s="312">
        <v>2171.7981439861819</v>
      </c>
      <c r="AK61" s="312">
        <v>98.823452947464759</v>
      </c>
      <c r="AL61" s="312" t="s">
        <v>101</v>
      </c>
      <c r="AM61" s="312">
        <v>2061.8000000000002</v>
      </c>
      <c r="AN61" s="314">
        <v>93.8</v>
      </c>
      <c r="AO61" s="241">
        <v>2814.5810000000001</v>
      </c>
      <c r="AP61" s="238" t="s">
        <v>101</v>
      </c>
      <c r="AQ61" s="238">
        <v>3049.639546858908</v>
      </c>
      <c r="AR61" s="242">
        <v>100</v>
      </c>
      <c r="AS61" s="241">
        <v>5321.3</v>
      </c>
      <c r="AT61" s="238" t="s">
        <v>101</v>
      </c>
      <c r="AU61" s="238">
        <v>5871.68</v>
      </c>
      <c r="AV61" s="242">
        <v>102.2</v>
      </c>
      <c r="AW61" s="441" t="s">
        <v>226</v>
      </c>
      <c r="AX61" s="442"/>
      <c r="AY61" s="130">
        <f t="shared" si="29"/>
        <v>1.6315755439673525</v>
      </c>
      <c r="AZ61" s="125">
        <f t="shared" si="30"/>
        <v>-5.3040097971081082</v>
      </c>
      <c r="BA61" s="125">
        <f t="shared" si="31"/>
        <v>-0.81253519274649477</v>
      </c>
      <c r="BB61" s="131">
        <f t="shared" si="3"/>
        <v>4.4914746043616134</v>
      </c>
      <c r="BC61" s="80"/>
      <c r="BD61" s="74"/>
      <c r="BE61" s="72"/>
      <c r="BF61" s="80"/>
      <c r="BG61" s="74"/>
      <c r="BH61" s="72"/>
      <c r="BI61" s="80"/>
      <c r="BJ61" s="74"/>
      <c r="BK61" s="72"/>
      <c r="BL61" s="80"/>
      <c r="BM61" s="74"/>
      <c r="BN61" s="72"/>
      <c r="BO61" s="80"/>
      <c r="BP61" s="74"/>
      <c r="BQ61" s="72"/>
      <c r="BR61" s="80"/>
      <c r="BS61" s="74"/>
      <c r="BT61" s="72"/>
      <c r="BU61" s="80"/>
      <c r="BV61" s="74"/>
      <c r="BW61" s="72"/>
      <c r="BX61" s="80"/>
      <c r="BY61" s="74"/>
      <c r="BZ61" s="72"/>
      <c r="CA61" s="80"/>
      <c r="CG61" s="103">
        <f>+AC61-AC61*100/AD61</f>
        <v>-46.280546524782039</v>
      </c>
    </row>
    <row r="62" spans="1:85" s="28" customFormat="1" ht="63" hidden="1" customHeight="1" outlineLevel="1" x14ac:dyDescent="0.25">
      <c r="A62" s="234">
        <v>1</v>
      </c>
      <c r="B62" s="247" t="s">
        <v>137</v>
      </c>
      <c r="C62" s="236" t="s">
        <v>17</v>
      </c>
      <c r="D62" s="237">
        <v>1067.7740859999999</v>
      </c>
      <c r="E62" s="238">
        <v>1010</v>
      </c>
      <c r="F62" s="238">
        <v>94.58700131110696</v>
      </c>
      <c r="G62" s="238">
        <v>1010.0671749999997</v>
      </c>
      <c r="H62" s="238">
        <v>4730.1137682570716</v>
      </c>
      <c r="I62" s="238">
        <v>94.595587984704082</v>
      </c>
      <c r="J62" s="238">
        <v>92.092772999999994</v>
      </c>
      <c r="K62" s="238">
        <v>90.8</v>
      </c>
      <c r="L62" s="238">
        <v>419.86285516098718</v>
      </c>
      <c r="M62" s="238">
        <f>+K62/J62*100</f>
        <v>98.596227523738492</v>
      </c>
      <c r="N62" s="238">
        <v>86.524113</v>
      </c>
      <c r="O62" s="238">
        <v>500.27244602633601</v>
      </c>
      <c r="P62" s="238">
        <f>+N62/J62*100</f>
        <v>93.953206295568933</v>
      </c>
      <c r="Q62" s="238">
        <v>173.078293</v>
      </c>
      <c r="R62" s="238">
        <v>171.3</v>
      </c>
      <c r="S62" s="238">
        <v>939.5</v>
      </c>
      <c r="T62" s="238">
        <f>+R62/Q62*100</f>
        <v>98.972549954603494</v>
      </c>
      <c r="U62" s="238">
        <v>165.50668099999999</v>
      </c>
      <c r="V62" s="238">
        <v>886.80854374838509</v>
      </c>
      <c r="W62" s="240">
        <f>+U62/Q62*100</f>
        <v>95.62532547047941</v>
      </c>
      <c r="X62" s="241">
        <v>264.490407</v>
      </c>
      <c r="Y62" s="238">
        <v>262.10000000000002</v>
      </c>
      <c r="Z62" s="238">
        <v>1192.2621057829615</v>
      </c>
      <c r="AA62" s="238">
        <f>+Y62/X62*100</f>
        <v>99.096221663721821</v>
      </c>
      <c r="AB62" s="238">
        <v>258.50668100000001</v>
      </c>
      <c r="AC62" s="238">
        <v>1319.161037109368</v>
      </c>
      <c r="AD62" s="238">
        <f>+AB62/X62*100</f>
        <v>97.737639686871518</v>
      </c>
      <c r="AE62" s="238">
        <v>249.3</v>
      </c>
      <c r="AF62" s="238">
        <v>1380.4815154022617</v>
      </c>
      <c r="AG62" s="242">
        <f>+AE62/X62*100</f>
        <v>94.256726672132203</v>
      </c>
      <c r="AH62" s="311">
        <v>350.00700000000001</v>
      </c>
      <c r="AI62" s="312">
        <v>349.70000000000005</v>
      </c>
      <c r="AJ62" s="312">
        <f>+AJ63+AJ64</f>
        <v>1968.9253605648835</v>
      </c>
      <c r="AK62" s="312">
        <f>+AI62/AH62*100</f>
        <v>99.912287468536348</v>
      </c>
      <c r="AL62" s="312">
        <v>329.9</v>
      </c>
      <c r="AM62" s="312">
        <f>+AM63+AM64</f>
        <v>1870.6000000000001</v>
      </c>
      <c r="AN62" s="314">
        <f>+AL62/AH62*100</f>
        <v>94.255257751987813</v>
      </c>
      <c r="AO62" s="241">
        <v>523.24248</v>
      </c>
      <c r="AP62" s="238">
        <v>523.20000000000005</v>
      </c>
      <c r="AQ62" s="238">
        <v>2744.6</v>
      </c>
      <c r="AR62" s="242">
        <f>+AP62/AO62*100</f>
        <v>99.991881393116259</v>
      </c>
      <c r="AS62" s="241">
        <v>1010.0671749999997</v>
      </c>
      <c r="AT62" s="238">
        <v>1026.3399340000001</v>
      </c>
      <c r="AU62" s="238">
        <v>5250.3</v>
      </c>
      <c r="AV62" s="242">
        <f>+AT62/AS62*100</f>
        <v>101.61105710617717</v>
      </c>
      <c r="AW62" s="434"/>
      <c r="AX62" s="424"/>
      <c r="AY62" s="130">
        <f t="shared" si="29"/>
        <v>1.4679962110023652</v>
      </c>
      <c r="AZ62" s="125">
        <f t="shared" si="30"/>
        <v>-3.3472244841240837</v>
      </c>
      <c r="BA62" s="125">
        <f t="shared" si="31"/>
        <v>-1.3585819768503029</v>
      </c>
      <c r="BB62" s="131">
        <f t="shared" si="3"/>
        <v>1.9886425072737808</v>
      </c>
      <c r="BC62" s="9"/>
      <c r="BD62" s="10"/>
      <c r="BE62" s="8"/>
      <c r="BF62" s="9"/>
      <c r="BG62" s="10"/>
      <c r="BH62" s="8"/>
      <c r="BI62" s="9"/>
      <c r="BJ62" s="10"/>
      <c r="BK62" s="8"/>
      <c r="BL62" s="9"/>
      <c r="BM62" s="10"/>
      <c r="BN62" s="8"/>
      <c r="BO62" s="9"/>
      <c r="BP62" s="10"/>
      <c r="BQ62" s="8"/>
      <c r="BR62" s="9"/>
      <c r="BS62" s="10"/>
      <c r="BT62" s="8"/>
      <c r="BU62" s="9"/>
      <c r="BV62" s="10"/>
      <c r="BW62" s="8"/>
      <c r="BX62" s="9"/>
      <c r="BY62" s="10"/>
      <c r="BZ62" s="8"/>
      <c r="CA62" s="9"/>
      <c r="CG62" s="108"/>
    </row>
    <row r="63" spans="1:85" s="28" customFormat="1" ht="45" hidden="1" customHeight="1" outlineLevel="1" x14ac:dyDescent="0.25">
      <c r="A63" s="234"/>
      <c r="B63" s="235" t="s">
        <v>39</v>
      </c>
      <c r="C63" s="236" t="s">
        <v>17</v>
      </c>
      <c r="D63" s="237">
        <v>879.64871099999993</v>
      </c>
      <c r="E63" s="238">
        <v>830</v>
      </c>
      <c r="F63" s="238">
        <v>94.361073215097775</v>
      </c>
      <c r="G63" s="238">
        <v>826.71511599999963</v>
      </c>
      <c r="H63" s="238">
        <v>3739.1924710851126</v>
      </c>
      <c r="I63" s="238">
        <v>93.982416578565264</v>
      </c>
      <c r="J63" s="238">
        <v>74.411929999999998</v>
      </c>
      <c r="K63" s="238">
        <v>73.5</v>
      </c>
      <c r="L63" s="238">
        <v>321.87869786098719</v>
      </c>
      <c r="M63" s="238">
        <f>+K63/J63*100</f>
        <v>98.774484145217031</v>
      </c>
      <c r="N63" s="238">
        <v>74.555130000000005</v>
      </c>
      <c r="O63" s="238">
        <v>432.72404354447701</v>
      </c>
      <c r="P63" s="238">
        <f>+N63/J63*100</f>
        <v>100.1924422602666</v>
      </c>
      <c r="Q63" s="238">
        <v>139.30489</v>
      </c>
      <c r="R63" s="238">
        <v>140.05820015688346</v>
      </c>
      <c r="S63" s="238">
        <f>+V63/U63*R63</f>
        <v>725.55443877542973</v>
      </c>
      <c r="T63" s="238">
        <f>+R63/Q63*100</f>
        <v>100.54076361345497</v>
      </c>
      <c r="U63" s="238">
        <v>142.20443999999998</v>
      </c>
      <c r="V63" s="238">
        <v>736.67277274734704</v>
      </c>
      <c r="W63" s="240">
        <f>+U63/Q63*100</f>
        <v>102.0814416493204</v>
      </c>
      <c r="X63" s="241">
        <v>214.79396</v>
      </c>
      <c r="Y63" s="238">
        <v>211.6</v>
      </c>
      <c r="Z63" s="238">
        <v>927.3525935829615</v>
      </c>
      <c r="AA63" s="238">
        <f>+Y63/X63*100</f>
        <v>98.513012190845586</v>
      </c>
      <c r="AB63" s="238">
        <v>215.70444000000001</v>
      </c>
      <c r="AC63" s="238">
        <v>1058.55147060833</v>
      </c>
      <c r="AD63" s="238">
        <f>+AB63/X63*100</f>
        <v>100.42388528988432</v>
      </c>
      <c r="AE63" s="238">
        <v>206.57575</v>
      </c>
      <c r="AF63" s="238">
        <v>1090.3910556616947</v>
      </c>
      <c r="AG63" s="242">
        <f>+AE63/X63*100</f>
        <v>96.173910104362335</v>
      </c>
      <c r="AH63" s="311">
        <v>280.70799999999997</v>
      </c>
      <c r="AI63" s="312">
        <v>282.39999999999998</v>
      </c>
      <c r="AJ63" s="312">
        <f>+AM63/AL63*AI63</f>
        <v>1519.0080717488788</v>
      </c>
      <c r="AK63" s="312">
        <f>+AI63/AH63*100</f>
        <v>100.60276158855466</v>
      </c>
      <c r="AL63" s="312">
        <v>267.60000000000002</v>
      </c>
      <c r="AM63" s="312">
        <v>1439.4</v>
      </c>
      <c r="AN63" s="314">
        <f>+AL63/AH63*100</f>
        <v>95.330378899069515</v>
      </c>
      <c r="AO63" s="241">
        <v>420.84248000000002</v>
      </c>
      <c r="AP63" s="238">
        <v>420.8</v>
      </c>
      <c r="AQ63" s="238">
        <v>2023.4108100673909</v>
      </c>
      <c r="AR63" s="242">
        <f>+AP63/AO63*100</f>
        <v>99.989905961964681</v>
      </c>
      <c r="AS63" s="241">
        <v>826.71511599999963</v>
      </c>
      <c r="AT63" s="238">
        <v>803.35075000000006</v>
      </c>
      <c r="AU63" s="238">
        <v>3668.44083835943</v>
      </c>
      <c r="AV63" s="242">
        <f>+AT63/AS63*100</f>
        <v>97.173831039518632</v>
      </c>
      <c r="AW63" s="434"/>
      <c r="AX63" s="424"/>
      <c r="AY63" s="130">
        <f t="shared" si="29"/>
        <v>1.1779832062119771</v>
      </c>
      <c r="AZ63" s="125">
        <f t="shared" si="30"/>
        <v>1.540678035865426</v>
      </c>
      <c r="BA63" s="125">
        <f t="shared" si="31"/>
        <v>1.9108730990387386</v>
      </c>
      <c r="BB63" s="131">
        <f t="shared" si="3"/>
        <v>0.37019506317331263</v>
      </c>
      <c r="BC63" s="9"/>
      <c r="BD63" s="10"/>
      <c r="BE63" s="8"/>
      <c r="BF63" s="9"/>
      <c r="BG63" s="10"/>
      <c r="BH63" s="8"/>
      <c r="BI63" s="9"/>
      <c r="BJ63" s="10"/>
      <c r="BK63" s="8"/>
      <c r="BL63" s="9"/>
      <c r="BM63" s="10"/>
      <c r="BN63" s="8"/>
      <c r="BO63" s="9"/>
      <c r="BP63" s="10"/>
      <c r="BQ63" s="8"/>
      <c r="BR63" s="9"/>
      <c r="BS63" s="10"/>
      <c r="BT63" s="8"/>
      <c r="BU63" s="9"/>
      <c r="BV63" s="10"/>
      <c r="BW63" s="8"/>
      <c r="BX63" s="9"/>
      <c r="BY63" s="10"/>
      <c r="BZ63" s="8"/>
      <c r="CA63" s="9"/>
      <c r="CG63" s="108"/>
    </row>
    <row r="64" spans="1:85" s="28" customFormat="1" ht="45" hidden="1" customHeight="1" outlineLevel="1" x14ac:dyDescent="0.25">
      <c r="A64" s="234"/>
      <c r="B64" s="235" t="s">
        <v>138</v>
      </c>
      <c r="C64" s="236" t="s">
        <v>17</v>
      </c>
      <c r="D64" s="237">
        <v>188.12537499999999</v>
      </c>
      <c r="E64" s="238">
        <v>180</v>
      </c>
      <c r="F64" s="238">
        <v>95.693779904306226</v>
      </c>
      <c r="G64" s="238">
        <v>183.352059</v>
      </c>
      <c r="H64" s="243">
        <v>990.92129717195905</v>
      </c>
      <c r="I64" s="238">
        <v>97.462694227187583</v>
      </c>
      <c r="J64" s="238">
        <v>17.680842999999999</v>
      </c>
      <c r="K64" s="238">
        <v>17.3</v>
      </c>
      <c r="L64" s="243">
        <v>97.984157300000007</v>
      </c>
      <c r="M64" s="238">
        <f>+K64/J64*100</f>
        <v>97.846013337712463</v>
      </c>
      <c r="N64" s="238">
        <v>11.968983</v>
      </c>
      <c r="O64" s="243">
        <v>67.548402481859</v>
      </c>
      <c r="P64" s="238">
        <f>+N64/J64*100</f>
        <v>67.694639899240087</v>
      </c>
      <c r="Q64" s="238">
        <v>33.773403000000002</v>
      </c>
      <c r="R64" s="238">
        <v>33.200000000000003</v>
      </c>
      <c r="S64" s="243">
        <f>+V64/U64*R64</f>
        <v>213.90679107792516</v>
      </c>
      <c r="T64" s="238">
        <f>+R64/Q64*100</f>
        <v>98.302205436627162</v>
      </c>
      <c r="U64" s="238">
        <v>23.302240999999999</v>
      </c>
      <c r="V64" s="243">
        <v>150.13577100103799</v>
      </c>
      <c r="W64" s="240">
        <f>+U64/Q64*100</f>
        <v>68.995833792644461</v>
      </c>
      <c r="X64" s="241">
        <v>49.696446999999999</v>
      </c>
      <c r="Y64" s="238">
        <v>50.5</v>
      </c>
      <c r="Z64" s="243">
        <v>264.90951219999999</v>
      </c>
      <c r="AA64" s="238">
        <f>+Y64/X64*100</f>
        <v>101.61692243310674</v>
      </c>
      <c r="AB64" s="238">
        <v>42.802241000000002</v>
      </c>
      <c r="AC64" s="243">
        <v>260.60956650103799</v>
      </c>
      <c r="AD64" s="238">
        <f>+AB64/X64*100</f>
        <v>86.127366409111701</v>
      </c>
      <c r="AE64" s="238">
        <v>42.789183999999999</v>
      </c>
      <c r="AF64" s="243">
        <v>290.09045974056704</v>
      </c>
      <c r="AG64" s="242">
        <f>+AE64/X64*100</f>
        <v>86.101092901067958</v>
      </c>
      <c r="AH64" s="311">
        <v>69.299000000000007</v>
      </c>
      <c r="AI64" s="312">
        <v>67.3</v>
      </c>
      <c r="AJ64" s="315">
        <v>449.91728881600471</v>
      </c>
      <c r="AK64" s="312">
        <f>+AI64/AH64*100</f>
        <v>97.115398490598693</v>
      </c>
      <c r="AL64" s="312">
        <v>62.3</v>
      </c>
      <c r="AM64" s="315">
        <v>431.2</v>
      </c>
      <c r="AN64" s="314">
        <f>+AL64/AH64*100</f>
        <v>89.900287161430896</v>
      </c>
      <c r="AO64" s="241">
        <v>102.4</v>
      </c>
      <c r="AP64" s="238">
        <v>102.4</v>
      </c>
      <c r="AQ64" s="243">
        <v>718.4</v>
      </c>
      <c r="AR64" s="242">
        <f>+AP64/AO64*100</f>
        <v>100</v>
      </c>
      <c r="AS64" s="241">
        <v>183.352059</v>
      </c>
      <c r="AT64" s="238">
        <v>222.98918399999999</v>
      </c>
      <c r="AU64" s="243">
        <v>1581.8591616405699</v>
      </c>
      <c r="AV64" s="242">
        <f>+AT64/AS64*100</f>
        <v>121.61804193319693</v>
      </c>
      <c r="AW64" s="435"/>
      <c r="AX64" s="436"/>
      <c r="AY64" s="130">
        <f t="shared" si="29"/>
        <v>0.29001300479038827</v>
      </c>
      <c r="AZ64" s="125">
        <f t="shared" si="30"/>
        <v>-29.3063716439827</v>
      </c>
      <c r="BA64" s="125">
        <f t="shared" si="31"/>
        <v>-15.489556023995036</v>
      </c>
      <c r="BB64" s="131">
        <f t="shared" si="3"/>
        <v>13.816815619987665</v>
      </c>
      <c r="BC64" s="12"/>
      <c r="BD64" s="10"/>
      <c r="BE64" s="8"/>
      <c r="BF64" s="12"/>
      <c r="BG64" s="10"/>
      <c r="BH64" s="8"/>
      <c r="BI64" s="12"/>
      <c r="BJ64" s="10"/>
      <c r="BK64" s="8"/>
      <c r="BL64" s="12"/>
      <c r="BM64" s="10"/>
      <c r="BN64" s="8"/>
      <c r="BO64" s="12"/>
      <c r="BP64" s="10"/>
      <c r="BQ64" s="8"/>
      <c r="BR64" s="12"/>
      <c r="BS64" s="10"/>
      <c r="BT64" s="8"/>
      <c r="BU64" s="12"/>
      <c r="BV64" s="10"/>
      <c r="BW64" s="8"/>
      <c r="BX64" s="12"/>
      <c r="BY64" s="10"/>
      <c r="BZ64" s="8"/>
      <c r="CA64" s="12"/>
      <c r="CG64" s="108"/>
    </row>
    <row r="65" spans="1:89" s="28" customFormat="1" ht="63" hidden="1" customHeight="1" outlineLevel="1" thickBot="1" x14ac:dyDescent="0.3">
      <c r="A65" s="234">
        <v>2</v>
      </c>
      <c r="B65" s="247" t="s">
        <v>139</v>
      </c>
      <c r="C65" s="236" t="s">
        <v>17</v>
      </c>
      <c r="D65" s="237">
        <v>1.78</v>
      </c>
      <c r="E65" s="238"/>
      <c r="F65" s="238"/>
      <c r="G65" s="238">
        <v>25.077000000000002</v>
      </c>
      <c r="H65" s="238">
        <v>354.61980535499998</v>
      </c>
      <c r="I65" s="238">
        <v>1408.8202247191011</v>
      </c>
      <c r="J65" s="238">
        <v>1.7746</v>
      </c>
      <c r="K65" s="238">
        <v>1.8</v>
      </c>
      <c r="L65" s="238">
        <v>26.026597500000001</v>
      </c>
      <c r="M65" s="238">
        <f>+K65/J65*100</f>
        <v>101.4313084638792</v>
      </c>
      <c r="N65" s="238">
        <v>1.8580999999999999</v>
      </c>
      <c r="O65" s="238">
        <v>27.159053964999998</v>
      </c>
      <c r="P65" s="238">
        <f>+N65/J65*100</f>
        <v>104.70528569818549</v>
      </c>
      <c r="Q65" s="238">
        <v>3.8163</v>
      </c>
      <c r="R65" s="238">
        <v>3.4700056350726913</v>
      </c>
      <c r="S65" s="238">
        <f>+V65/U65*R65</f>
        <v>48.642714410116128</v>
      </c>
      <c r="T65" s="238">
        <f>+R65/Q65*100</f>
        <v>90.925913452105206</v>
      </c>
      <c r="U65" s="238">
        <v>3.4846999999999997</v>
      </c>
      <c r="V65" s="238">
        <v>48.848700760504897</v>
      </c>
      <c r="W65" s="240">
        <f>+U65/Q65*100</f>
        <v>91.310955637659504</v>
      </c>
      <c r="X65" s="241">
        <v>6.2830000000000004</v>
      </c>
      <c r="Y65" s="238">
        <v>5.1300000000000008</v>
      </c>
      <c r="Z65" s="238">
        <v>74.224390499999998</v>
      </c>
      <c r="AA65" s="238">
        <f>+Y65/X65*100</f>
        <v>81.648893840522049</v>
      </c>
      <c r="AB65" s="238">
        <v>5.2549999999999999</v>
      </c>
      <c r="AC65" s="238">
        <v>74.533298260504893</v>
      </c>
      <c r="AD65" s="238">
        <f>+AB65/X65*100</f>
        <v>83.638389304472383</v>
      </c>
      <c r="AE65" s="238">
        <v>5.3890000000000002</v>
      </c>
      <c r="AF65" s="238">
        <v>74.968339152004916</v>
      </c>
      <c r="AG65" s="242">
        <f>+AE65/X65*100</f>
        <v>85.771128441827145</v>
      </c>
      <c r="AH65" s="311">
        <v>8.3469999999999995</v>
      </c>
      <c r="AI65" s="312">
        <v>6.85</v>
      </c>
      <c r="AJ65" s="312">
        <v>99.209421000000006</v>
      </c>
      <c r="AK65" s="312">
        <f>+AI65/AH65*100</f>
        <v>82.06541272313406</v>
      </c>
      <c r="AL65" s="312">
        <v>6.7630499999999998</v>
      </c>
      <c r="AM65" s="312">
        <v>94.241116308004905</v>
      </c>
      <c r="AN65" s="314">
        <f>+AL65/AH65*100</f>
        <v>81.023721097400269</v>
      </c>
      <c r="AO65" s="241">
        <v>12.558999999999999</v>
      </c>
      <c r="AP65" s="238">
        <v>12.6</v>
      </c>
      <c r="AQ65" s="238">
        <v>176.6</v>
      </c>
      <c r="AR65" s="242">
        <f>+AP65/AO65*100</f>
        <v>100.3264591129867</v>
      </c>
      <c r="AS65" s="241">
        <v>25.077000000000002</v>
      </c>
      <c r="AT65" s="238">
        <v>25.259</v>
      </c>
      <c r="AU65" s="238">
        <v>350.52744865200498</v>
      </c>
      <c r="AV65" s="242">
        <f>+AT65/AS65*100</f>
        <v>100.72576464489372</v>
      </c>
      <c r="AW65" s="170"/>
      <c r="AX65" s="94" t="s">
        <v>212</v>
      </c>
      <c r="AY65" s="130">
        <f t="shared" si="29"/>
        <v>8.2942564525470525E-2</v>
      </c>
      <c r="AZ65" s="125">
        <f t="shared" si="30"/>
        <v>0.38504218555429759</v>
      </c>
      <c r="BA65" s="125">
        <f t="shared" si="31"/>
        <v>1.9894954639503339</v>
      </c>
      <c r="BB65" s="131">
        <f t="shared" si="3"/>
        <v>1.6044532783960364</v>
      </c>
      <c r="BC65" s="15"/>
      <c r="BD65" s="16"/>
      <c r="BE65" s="14"/>
      <c r="BF65" s="15"/>
      <c r="BG65" s="16"/>
      <c r="BH65" s="14"/>
      <c r="BI65" s="15"/>
      <c r="BJ65" s="16"/>
      <c r="BK65" s="14"/>
      <c r="BL65" s="15"/>
      <c r="BM65" s="16"/>
      <c r="BN65" s="14"/>
      <c r="BO65" s="15"/>
      <c r="BP65" s="16"/>
      <c r="BQ65" s="14"/>
      <c r="BR65" s="15"/>
      <c r="BS65" s="16"/>
      <c r="BT65" s="14"/>
      <c r="BU65" s="15"/>
      <c r="BV65" s="16"/>
      <c r="BW65" s="14"/>
      <c r="BX65" s="15"/>
      <c r="BY65" s="16"/>
      <c r="BZ65" s="14"/>
      <c r="CA65" s="15"/>
      <c r="CG65" s="108"/>
    </row>
    <row r="66" spans="1:89" s="26" customFormat="1" ht="51.75" customHeight="1" collapsed="1" thickBot="1" x14ac:dyDescent="0.3">
      <c r="A66" s="234" t="s">
        <v>47</v>
      </c>
      <c r="B66" s="245" t="s">
        <v>140</v>
      </c>
      <c r="C66" s="236" t="s">
        <v>123</v>
      </c>
      <c r="D66" s="237">
        <f>33533.9499591</f>
        <v>33533.949959099999</v>
      </c>
      <c r="E66" s="238">
        <v>35655</v>
      </c>
      <c r="F66" s="238">
        <v>97.9</v>
      </c>
      <c r="G66" s="238" t="s">
        <v>101</v>
      </c>
      <c r="H66" s="243">
        <v>35628.400000000001</v>
      </c>
      <c r="I66" s="238">
        <v>96.1</v>
      </c>
      <c r="J66" s="238">
        <v>2489.4</v>
      </c>
      <c r="K66" s="238" t="s">
        <v>101</v>
      </c>
      <c r="L66" s="243">
        <v>705.71487587917215</v>
      </c>
      <c r="M66" s="238">
        <v>26</v>
      </c>
      <c r="N66" s="238" t="s">
        <v>15</v>
      </c>
      <c r="O66" s="243">
        <v>596.29999999999995</v>
      </c>
      <c r="P66" s="238">
        <v>21.567</v>
      </c>
      <c r="Q66" s="238">
        <f>+V66/W66*100</f>
        <v>5850.7716709621218</v>
      </c>
      <c r="R66" s="238" t="s">
        <v>101</v>
      </c>
      <c r="S66" s="243">
        <v>3801.0626241170971</v>
      </c>
      <c r="T66" s="238">
        <f>+S66/Q66*100</f>
        <v>64.966859721805491</v>
      </c>
      <c r="U66" s="238" t="s">
        <v>101</v>
      </c>
      <c r="V66" s="243">
        <v>2808.6629406453667</v>
      </c>
      <c r="W66" s="240">
        <v>48.005000000000003</v>
      </c>
      <c r="X66" s="246">
        <v>8959.8413690144698</v>
      </c>
      <c r="Y66" s="238" t="s">
        <v>101</v>
      </c>
      <c r="Z66" s="243">
        <v>7128.8565678482837</v>
      </c>
      <c r="AA66" s="238">
        <v>75.809332640880086</v>
      </c>
      <c r="AB66" s="238" t="s">
        <v>15</v>
      </c>
      <c r="AC66" s="243">
        <v>5681.7</v>
      </c>
      <c r="AD66" s="238">
        <v>60.4</v>
      </c>
      <c r="AE66" s="238" t="s">
        <v>15</v>
      </c>
      <c r="AF66" s="243">
        <v>5697.7</v>
      </c>
      <c r="AG66" s="242">
        <v>60.4</v>
      </c>
      <c r="AH66" s="316">
        <v>11384.762900990199</v>
      </c>
      <c r="AI66" s="312" t="s">
        <v>101</v>
      </c>
      <c r="AJ66" s="315">
        <v>10783.192564372352</v>
      </c>
      <c r="AK66" s="312">
        <v>90.2</v>
      </c>
      <c r="AL66" s="312" t="s">
        <v>101</v>
      </c>
      <c r="AM66" s="315">
        <v>8293.7200817337307</v>
      </c>
      <c r="AN66" s="314">
        <v>69.403795608375646</v>
      </c>
      <c r="AO66" s="246">
        <v>17407.440280401112</v>
      </c>
      <c r="AP66" s="238" t="s">
        <v>15</v>
      </c>
      <c r="AQ66" s="243">
        <v>15121.746893543923</v>
      </c>
      <c r="AR66" s="242">
        <v>84.964131314159147</v>
      </c>
      <c r="AS66" s="241">
        <v>35628.400000000001</v>
      </c>
      <c r="AT66" s="238" t="s">
        <v>101</v>
      </c>
      <c r="AU66" s="243">
        <v>36668.661325548004</v>
      </c>
      <c r="AV66" s="242">
        <v>101.5</v>
      </c>
      <c r="AW66" s="128"/>
      <c r="AX66" s="115"/>
      <c r="AY66" s="130">
        <f t="shared" si="29"/>
        <v>6.322741376844224</v>
      </c>
      <c r="AZ66" s="125">
        <f t="shared" si="30"/>
        <v>-16.961859721805489</v>
      </c>
      <c r="BA66" s="125">
        <f t="shared" si="31"/>
        <v>-15.409332640880088</v>
      </c>
      <c r="BB66" s="131">
        <f t="shared" si="3"/>
        <v>1.552527080925401</v>
      </c>
      <c r="BC66" s="9"/>
      <c r="BD66" s="10"/>
      <c r="BE66" s="8"/>
      <c r="BF66" s="9"/>
      <c r="BG66" s="10"/>
      <c r="BH66" s="8"/>
      <c r="BI66" s="9"/>
      <c r="BJ66" s="10"/>
      <c r="BK66" s="8"/>
      <c r="BL66" s="9"/>
      <c r="BM66" s="10"/>
      <c r="BN66" s="8"/>
      <c r="BO66" s="9"/>
      <c r="BP66" s="10"/>
      <c r="BQ66" s="8"/>
      <c r="BR66" s="9"/>
      <c r="BS66" s="10"/>
      <c r="BT66" s="8"/>
      <c r="BU66" s="9"/>
      <c r="BV66" s="10"/>
      <c r="BW66" s="8"/>
      <c r="BX66" s="9"/>
      <c r="BY66" s="10"/>
      <c r="BZ66" s="8"/>
      <c r="CA66" s="9"/>
      <c r="CG66" s="103">
        <f>+AC66-AC66*100/AD66</f>
        <v>-3725.0880794701998</v>
      </c>
      <c r="CH66" s="98">
        <f>+AC66-Z66</f>
        <v>-1447.1565678482839</v>
      </c>
      <c r="CJ66" s="129">
        <v>6028.8749749103144</v>
      </c>
      <c r="CK66" s="98">
        <f>+CJ66-CH66</f>
        <v>7476.0315427585983</v>
      </c>
    </row>
    <row r="67" spans="1:89" s="36" customFormat="1" ht="63" hidden="1" customHeight="1" outlineLevel="1" x14ac:dyDescent="0.3">
      <c r="A67" s="234">
        <v>1</v>
      </c>
      <c r="B67" s="235" t="s">
        <v>41</v>
      </c>
      <c r="C67" s="236" t="s">
        <v>42</v>
      </c>
      <c r="D67" s="237">
        <v>212.001</v>
      </c>
      <c r="E67" s="238">
        <v>280000</v>
      </c>
      <c r="F67" s="238">
        <v>103.3</v>
      </c>
      <c r="G67" s="238">
        <v>219.36500000000001</v>
      </c>
      <c r="H67" s="243">
        <v>19539.064512000001</v>
      </c>
      <c r="I67" s="238">
        <v>94.644779442352061</v>
      </c>
      <c r="J67" s="238">
        <v>22</v>
      </c>
      <c r="K67" s="238">
        <v>0.16704953516595136</v>
      </c>
      <c r="L67" s="243">
        <v>11.75058857896</v>
      </c>
      <c r="M67" s="238">
        <f>+K67/J67*100</f>
        <v>0.75931606893614256</v>
      </c>
      <c r="N67" s="238">
        <v>5.2350000000000003</v>
      </c>
      <c r="O67" s="243">
        <v>359.544649617</v>
      </c>
      <c r="P67" s="238">
        <f>+N67/J67*100</f>
        <v>23.795454545454547</v>
      </c>
      <c r="Q67" s="238">
        <v>49.014000000000003</v>
      </c>
      <c r="R67" s="238">
        <v>30.825795454545457</v>
      </c>
      <c r="S67" s="243">
        <f>+V67/U67*R67</f>
        <v>2525.6734403683813</v>
      </c>
      <c r="T67" s="238">
        <f>+R67/Q67*100</f>
        <v>62.891817551200589</v>
      </c>
      <c r="U67" s="238">
        <v>22.376000000000001</v>
      </c>
      <c r="V67" s="243">
        <v>1833.3498963560239</v>
      </c>
      <c r="W67" s="240">
        <f>+U67/Q67*100</f>
        <v>45.652262618843601</v>
      </c>
      <c r="X67" s="241">
        <v>75.635000000000005</v>
      </c>
      <c r="Y67" s="238">
        <v>57.5</v>
      </c>
      <c r="Z67" s="243">
        <v>4804.04000907923</v>
      </c>
      <c r="AA67" s="238">
        <f t="shared" ref="AA67:AA94" si="36">+Y67/X67*100</f>
        <v>76.023005222449925</v>
      </c>
      <c r="AB67" s="238">
        <v>44.5</v>
      </c>
      <c r="AC67" s="243">
        <v>3752</v>
      </c>
      <c r="AD67" s="238">
        <f>+AB67/X67*100</f>
        <v>58.835195346069938</v>
      </c>
      <c r="AE67" s="238">
        <v>44.454000000000001</v>
      </c>
      <c r="AF67" s="243">
        <v>3796.3334460000001</v>
      </c>
      <c r="AG67" s="242">
        <f>+AE67/X67*100</f>
        <v>58.77437694189198</v>
      </c>
      <c r="AH67" s="311">
        <v>96.727000000000004</v>
      </c>
      <c r="AI67" s="312">
        <v>86</v>
      </c>
      <c r="AJ67" s="315">
        <v>7292.1139841122304</v>
      </c>
      <c r="AK67" s="312">
        <v>88.910025122251284</v>
      </c>
      <c r="AL67" s="312">
        <v>64.986999999999995</v>
      </c>
      <c r="AM67" s="315">
        <v>5476.3251595419997</v>
      </c>
      <c r="AN67" s="314">
        <f>+AL67/AH67*100</f>
        <v>67.185997704880734</v>
      </c>
      <c r="AO67" s="241">
        <v>143.45500000000001</v>
      </c>
      <c r="AP67" s="238">
        <v>113.732</v>
      </c>
      <c r="AQ67" s="243">
        <v>9776.9773236204001</v>
      </c>
      <c r="AR67" s="242">
        <f>+AP67/AO67*100</f>
        <v>79.280610644452949</v>
      </c>
      <c r="AS67" s="241">
        <v>280080</v>
      </c>
      <c r="AT67" s="238">
        <v>280000</v>
      </c>
      <c r="AU67" s="243">
        <v>24381.861586416799</v>
      </c>
      <c r="AV67" s="242">
        <f>+AT67/AS67*100</f>
        <v>99.971436732362179</v>
      </c>
      <c r="AW67" s="414" t="s">
        <v>213</v>
      </c>
      <c r="AX67" s="415"/>
      <c r="AY67" s="130">
        <f t="shared" si="29"/>
        <v>4.1753217603744526</v>
      </c>
      <c r="AZ67" s="125">
        <f>+X67-AB67</f>
        <v>31.135000000000005</v>
      </c>
      <c r="BA67" s="125">
        <f t="shared" si="31"/>
        <v>-17.187809876379987</v>
      </c>
      <c r="BB67" s="149">
        <f t="shared" ref="BB67:BB74" si="37">+X67-AB67</f>
        <v>31.135000000000005</v>
      </c>
      <c r="BC67" s="34"/>
      <c r="BD67" s="34">
        <f>+BB67/X67%</f>
        <v>41.164804653930062</v>
      </c>
      <c r="BE67" s="34"/>
      <c r="BF67" s="34"/>
      <c r="BG67" s="34"/>
      <c r="BH67" s="34"/>
      <c r="BI67" s="34"/>
      <c r="BJ67" s="34"/>
      <c r="BK67" s="34"/>
      <c r="BL67" s="34"/>
      <c r="BM67" s="34"/>
      <c r="BN67" s="34"/>
      <c r="BO67" s="34"/>
      <c r="BP67" s="34"/>
      <c r="BQ67" s="34"/>
      <c r="BR67" s="34"/>
      <c r="BS67" s="34"/>
      <c r="BT67" s="34"/>
      <c r="BU67" s="34"/>
      <c r="BV67" s="34"/>
      <c r="BW67" s="34"/>
      <c r="BX67" s="34"/>
      <c r="BY67" s="34"/>
      <c r="BZ67" s="34"/>
      <c r="CA67" s="35"/>
      <c r="CG67" s="110"/>
      <c r="CH67" s="99">
        <f>+AC67-CK66</f>
        <v>-3724.0315427585983</v>
      </c>
      <c r="CI67" s="36">
        <f>+CH67/AB67</f>
        <v>-83.686102084462888</v>
      </c>
      <c r="CJ67" s="36" t="e">
        <f>+CH67/CG67*100</f>
        <v>#DIV/0!</v>
      </c>
      <c r="CK67" s="99">
        <f>+AB67-X67</f>
        <v>-31.135000000000005</v>
      </c>
    </row>
    <row r="68" spans="1:89" s="36" customFormat="1" ht="63" hidden="1" customHeight="1" outlineLevel="1" x14ac:dyDescent="0.3">
      <c r="A68" s="234">
        <v>2</v>
      </c>
      <c r="B68" s="235" t="s">
        <v>141</v>
      </c>
      <c r="C68" s="236" t="s">
        <v>43</v>
      </c>
      <c r="D68" s="237">
        <v>4223</v>
      </c>
      <c r="E68" s="238">
        <v>3500</v>
      </c>
      <c r="F68" s="238">
        <v>82.9</v>
      </c>
      <c r="G68" s="238">
        <v>3514</v>
      </c>
      <c r="H68" s="238">
        <v>1474.0629690000001</v>
      </c>
      <c r="I68" s="238">
        <v>88.7985363021551</v>
      </c>
      <c r="J68" s="238">
        <v>228</v>
      </c>
      <c r="K68" s="238">
        <v>237</v>
      </c>
      <c r="L68" s="238">
        <v>99.06347826086953</v>
      </c>
      <c r="M68" s="238">
        <f>+K68/J68*100</f>
        <v>103.94736842105263</v>
      </c>
      <c r="N68" s="238">
        <v>250</v>
      </c>
      <c r="O68" s="238">
        <v>99.981391000000002</v>
      </c>
      <c r="P68" s="238">
        <f>+N68/J68*100</f>
        <v>109.64912280701755</v>
      </c>
      <c r="Q68" s="238">
        <v>541</v>
      </c>
      <c r="R68" s="238">
        <v>549.64912280701753</v>
      </c>
      <c r="S68" s="238">
        <f>+V68/U68*R68</f>
        <v>243.68584036345709</v>
      </c>
      <c r="T68" s="238">
        <f>+R68/Q68*100</f>
        <v>101.59872879981839</v>
      </c>
      <c r="U68" s="238">
        <v>516</v>
      </c>
      <c r="V68" s="238">
        <v>228.76756900000001</v>
      </c>
      <c r="W68" s="240">
        <f>+U68/Q68*100</f>
        <v>95.378927911275412</v>
      </c>
      <c r="X68" s="241">
        <v>949</v>
      </c>
      <c r="Y68" s="238">
        <v>889</v>
      </c>
      <c r="Z68" s="238">
        <v>369.47826086956513</v>
      </c>
      <c r="AA68" s="238">
        <f t="shared" si="36"/>
        <v>93.67755532139094</v>
      </c>
      <c r="AB68" s="238">
        <v>889</v>
      </c>
      <c r="AC68" s="238">
        <v>369.47826017390997</v>
      </c>
      <c r="AD68" s="238">
        <f>+AB68/X68*100</f>
        <v>93.67755532139094</v>
      </c>
      <c r="AE68" s="238">
        <v>891</v>
      </c>
      <c r="AF68" s="238">
        <v>399.97348224462507</v>
      </c>
      <c r="AG68" s="242">
        <f t="shared" ref="AG68:AG74" si="38">+AE68/X68*100</f>
        <v>93.888303477344564</v>
      </c>
      <c r="AH68" s="311">
        <v>1183</v>
      </c>
      <c r="AI68" s="312">
        <v>1218</v>
      </c>
      <c r="AJ68" s="312">
        <v>524.81147826086942</v>
      </c>
      <c r="AK68" s="312">
        <v>102.9585798816568</v>
      </c>
      <c r="AL68" s="312">
        <v>1336</v>
      </c>
      <c r="AM68" s="312">
        <v>575.16</v>
      </c>
      <c r="AN68" s="314">
        <f>+AL68/AH68*100</f>
        <v>112.93322062552831</v>
      </c>
      <c r="AO68" s="241">
        <v>1476</v>
      </c>
      <c r="AP68" s="238">
        <v>1913</v>
      </c>
      <c r="AQ68" s="238">
        <v>844.174261</v>
      </c>
      <c r="AR68" s="242">
        <f>+AP68/AO68*100</f>
        <v>129.60704607046068</v>
      </c>
      <c r="AS68" s="241">
        <v>3514</v>
      </c>
      <c r="AT68" s="238">
        <v>4000</v>
      </c>
      <c r="AU68" s="238">
        <v>1921.49565217391</v>
      </c>
      <c r="AV68" s="242">
        <f t="shared" ref="AV68:AV74" si="39">+AT68/AS68*100</f>
        <v>113.83039271485487</v>
      </c>
      <c r="AW68" s="418" t="s">
        <v>225</v>
      </c>
      <c r="AX68" s="419"/>
      <c r="AY68" s="130">
        <f t="shared" si="29"/>
        <v>0.41116487731594337</v>
      </c>
      <c r="AZ68" s="125">
        <f t="shared" ref="AZ68:AZ73" si="40">W68-T68</f>
        <v>-6.2198008885429772</v>
      </c>
      <c r="BA68" s="125">
        <f t="shared" si="31"/>
        <v>0</v>
      </c>
      <c r="BB68" s="149">
        <f t="shared" si="37"/>
        <v>60</v>
      </c>
      <c r="BC68" s="34">
        <f>+BB68+BB69+BB70</f>
        <v>244</v>
      </c>
      <c r="BD68" s="37">
        <f>+X68+X69+X70</f>
        <v>1343</v>
      </c>
      <c r="BE68" s="34">
        <f>+BC68/BD68*100</f>
        <v>18.168279970215934</v>
      </c>
      <c r="BF68" s="34"/>
      <c r="BG68" s="37"/>
      <c r="BH68" s="34"/>
      <c r="BI68" s="34"/>
      <c r="BJ68" s="37"/>
      <c r="BK68" s="34"/>
      <c r="BL68" s="34"/>
      <c r="BM68" s="37"/>
      <c r="BN68" s="34"/>
      <c r="BO68" s="34"/>
      <c r="BP68" s="37"/>
      <c r="BQ68" s="34"/>
      <c r="BR68" s="34"/>
      <c r="BS68" s="37"/>
      <c r="BT68" s="34"/>
      <c r="BU68" s="34"/>
      <c r="BV68" s="37"/>
      <c r="BW68" s="34"/>
      <c r="BX68" s="34"/>
      <c r="BY68" s="37"/>
      <c r="BZ68" s="34"/>
      <c r="CA68" s="35"/>
      <c r="CG68" s="110"/>
    </row>
    <row r="69" spans="1:89" s="36" customFormat="1" ht="63" hidden="1" customHeight="1" outlineLevel="1" x14ac:dyDescent="0.3">
      <c r="A69" s="234">
        <v>3</v>
      </c>
      <c r="B69" s="235" t="s">
        <v>142</v>
      </c>
      <c r="C69" s="236" t="s">
        <v>43</v>
      </c>
      <c r="D69" s="237">
        <v>1273</v>
      </c>
      <c r="E69" s="238">
        <v>1000</v>
      </c>
      <c r="F69" s="238">
        <v>78.599999999999994</v>
      </c>
      <c r="G69" s="238">
        <v>800</v>
      </c>
      <c r="H69" s="238">
        <v>650.08015652173901</v>
      </c>
      <c r="I69" s="238">
        <v>58.357376108234106</v>
      </c>
      <c r="J69" s="238">
        <v>26</v>
      </c>
      <c r="K69" s="238" t="s">
        <v>101</v>
      </c>
      <c r="L69" s="238" t="s">
        <v>101</v>
      </c>
      <c r="M69" s="238" t="s">
        <v>101</v>
      </c>
      <c r="N69" s="238" t="s">
        <v>15</v>
      </c>
      <c r="O69" s="238" t="s">
        <v>15</v>
      </c>
      <c r="P69" s="238" t="s">
        <v>15</v>
      </c>
      <c r="Q69" s="238">
        <v>76</v>
      </c>
      <c r="R69" s="238" t="s">
        <v>101</v>
      </c>
      <c r="S69" s="238" t="s">
        <v>15</v>
      </c>
      <c r="T69" s="238" t="s">
        <v>15</v>
      </c>
      <c r="U69" s="238">
        <v>48</v>
      </c>
      <c r="V69" s="238">
        <v>55.47475</v>
      </c>
      <c r="W69" s="240">
        <f>+U69/Q69*100</f>
        <v>63.157894736842103</v>
      </c>
      <c r="X69" s="241">
        <v>106</v>
      </c>
      <c r="Y69" s="238">
        <v>10</v>
      </c>
      <c r="Z69" s="238">
        <v>7.3680000000000003</v>
      </c>
      <c r="AA69" s="238">
        <f t="shared" si="36"/>
        <v>9.433962264150944</v>
      </c>
      <c r="AB69" s="238">
        <v>58</v>
      </c>
      <c r="AC69" s="238">
        <v>62.842750000000002</v>
      </c>
      <c r="AD69" s="238">
        <f>+AB69/X69*100</f>
        <v>54.716981132075468</v>
      </c>
      <c r="AE69" s="238">
        <v>78</v>
      </c>
      <c r="AF69" s="238">
        <v>76.474999999999994</v>
      </c>
      <c r="AG69" s="242">
        <f t="shared" si="38"/>
        <v>73.584905660377359</v>
      </c>
      <c r="AH69" s="311">
        <v>126</v>
      </c>
      <c r="AI69" s="312">
        <v>62</v>
      </c>
      <c r="AJ69" s="312">
        <v>50.981999999999999</v>
      </c>
      <c r="AK69" s="312">
        <v>49.206349206349202</v>
      </c>
      <c r="AL69" s="312">
        <v>112</v>
      </c>
      <c r="AM69" s="312">
        <v>107.36075</v>
      </c>
      <c r="AN69" s="314">
        <f>+AL69/AH69*100</f>
        <v>88.888888888888886</v>
      </c>
      <c r="AO69" s="241">
        <v>455</v>
      </c>
      <c r="AP69" s="238">
        <v>186</v>
      </c>
      <c r="AQ69" s="238">
        <v>153.53800000000001</v>
      </c>
      <c r="AR69" s="242">
        <f>+AP69/AO69*100</f>
        <v>40.879120879120876</v>
      </c>
      <c r="AS69" s="241">
        <v>770</v>
      </c>
      <c r="AT69" s="238">
        <v>650</v>
      </c>
      <c r="AU69" s="238">
        <v>596.36274000000003</v>
      </c>
      <c r="AV69" s="242">
        <f t="shared" si="39"/>
        <v>84.415584415584405</v>
      </c>
      <c r="AW69" s="434"/>
      <c r="AX69" s="424"/>
      <c r="AY69" s="130">
        <f t="shared" si="29"/>
        <v>6.9933022802977515E-2</v>
      </c>
      <c r="AZ69" s="125" t="e">
        <f t="shared" si="40"/>
        <v>#VALUE!</v>
      </c>
      <c r="BA69" s="125">
        <f t="shared" si="31"/>
        <v>45.283018867924525</v>
      </c>
      <c r="BB69" s="149">
        <f t="shared" si="37"/>
        <v>48</v>
      </c>
      <c r="BC69" s="34"/>
      <c r="BD69" s="37"/>
      <c r="BE69" s="34"/>
      <c r="BF69" s="34"/>
      <c r="BG69" s="37"/>
      <c r="BH69" s="34"/>
      <c r="BI69" s="34"/>
      <c r="BJ69" s="37"/>
      <c r="BK69" s="34"/>
      <c r="BL69" s="34"/>
      <c r="BM69" s="37"/>
      <c r="BN69" s="34"/>
      <c r="BO69" s="34"/>
      <c r="BP69" s="37"/>
      <c r="BQ69" s="34"/>
      <c r="BR69" s="34"/>
      <c r="BS69" s="37"/>
      <c r="BT69" s="38"/>
      <c r="BU69" s="34"/>
      <c r="BV69" s="37"/>
      <c r="BW69" s="34"/>
      <c r="BX69" s="34"/>
      <c r="BY69" s="37"/>
      <c r="BZ69" s="34"/>
      <c r="CA69" s="35"/>
      <c r="CG69" s="110"/>
    </row>
    <row r="70" spans="1:89" s="36" customFormat="1" ht="63" hidden="1" customHeight="1" outlineLevel="1" x14ac:dyDescent="0.3">
      <c r="A70" s="234">
        <v>4</v>
      </c>
      <c r="B70" s="235" t="s">
        <v>143</v>
      </c>
      <c r="C70" s="236" t="s">
        <v>43</v>
      </c>
      <c r="D70" s="237">
        <v>2703</v>
      </c>
      <c r="E70" s="238" t="s">
        <v>181</v>
      </c>
      <c r="F70" s="238">
        <v>45.1</v>
      </c>
      <c r="G70" s="238">
        <v>1191</v>
      </c>
      <c r="H70" s="238">
        <v>464.44685327637399</v>
      </c>
      <c r="I70" s="238">
        <v>46.768930540782499</v>
      </c>
      <c r="J70" s="238">
        <v>77</v>
      </c>
      <c r="K70" s="238">
        <v>13</v>
      </c>
      <c r="L70" s="238">
        <v>11.695516869565218</v>
      </c>
      <c r="M70" s="238">
        <f>+K70/J70*100</f>
        <v>16.883116883116884</v>
      </c>
      <c r="N70" s="238">
        <v>11</v>
      </c>
      <c r="O70" s="238">
        <v>5.59</v>
      </c>
      <c r="P70" s="238">
        <f>+N70/J70*100</f>
        <v>14.285714285714285</v>
      </c>
      <c r="Q70" s="238">
        <v>150</v>
      </c>
      <c r="R70" s="238">
        <v>78</v>
      </c>
      <c r="S70" s="238">
        <f>+V70/U70*R70</f>
        <v>47.640700622950817</v>
      </c>
      <c r="T70" s="238">
        <f>+R70/Q70*100</f>
        <v>52</v>
      </c>
      <c r="U70" s="238">
        <v>61</v>
      </c>
      <c r="V70" s="238">
        <v>37.257471000000002</v>
      </c>
      <c r="W70" s="240">
        <f>+U70/Q70*100</f>
        <v>40.666666666666664</v>
      </c>
      <c r="X70" s="241">
        <v>288</v>
      </c>
      <c r="Y70" s="238">
        <v>169</v>
      </c>
      <c r="Z70" s="238">
        <v>54.475700509565222</v>
      </c>
      <c r="AA70" s="238">
        <f t="shared" si="36"/>
        <v>58.680555555555557</v>
      </c>
      <c r="AB70" s="238">
        <v>152</v>
      </c>
      <c r="AC70" s="238">
        <v>65.022582819999997</v>
      </c>
      <c r="AD70" s="238">
        <f>+AB70/X70*100</f>
        <v>52.777777777777779</v>
      </c>
      <c r="AE70" s="238">
        <v>167</v>
      </c>
      <c r="AF70" s="238">
        <v>97.604691000000003</v>
      </c>
      <c r="AG70" s="242">
        <f t="shared" si="38"/>
        <v>57.986111111111114</v>
      </c>
      <c r="AH70" s="311">
        <v>352</v>
      </c>
      <c r="AI70" s="312">
        <v>304</v>
      </c>
      <c r="AJ70" s="312">
        <v>188.168904559292</v>
      </c>
      <c r="AK70" s="312">
        <v>79.581151832460733</v>
      </c>
      <c r="AL70" s="312">
        <v>226</v>
      </c>
      <c r="AM70" s="312">
        <v>139.88872509999999</v>
      </c>
      <c r="AN70" s="314">
        <f>+AL70/AH70*100</f>
        <v>64.204545454545453</v>
      </c>
      <c r="AO70" s="241">
        <v>548</v>
      </c>
      <c r="AP70" s="238">
        <v>473</v>
      </c>
      <c r="AQ70" s="238">
        <v>171.607314</v>
      </c>
      <c r="AR70" s="242">
        <f>+AP70/AO70*100</f>
        <v>86.313868613138695</v>
      </c>
      <c r="AS70" s="241">
        <v>1191</v>
      </c>
      <c r="AT70" s="238">
        <v>1167</v>
      </c>
      <c r="AU70" s="238">
        <v>365.37151026956519</v>
      </c>
      <c r="AV70" s="242">
        <f t="shared" si="39"/>
        <v>97.984886649874056</v>
      </c>
      <c r="AW70" s="434"/>
      <c r="AX70" s="424"/>
      <c r="AY70" s="130">
        <f t="shared" si="29"/>
        <v>7.235879663222175E-2</v>
      </c>
      <c r="AZ70" s="125">
        <f t="shared" si="40"/>
        <v>-11.333333333333336</v>
      </c>
      <c r="BA70" s="125">
        <f t="shared" si="31"/>
        <v>-5.9027777777777786</v>
      </c>
      <c r="BB70" s="149">
        <f t="shared" si="37"/>
        <v>136</v>
      </c>
      <c r="BC70" s="34"/>
      <c r="BD70" s="37"/>
      <c r="BE70" s="34"/>
      <c r="BF70" s="34"/>
      <c r="BG70" s="37"/>
      <c r="BH70" s="34"/>
      <c r="BI70" s="34"/>
      <c r="BJ70" s="37"/>
      <c r="BK70" s="34"/>
      <c r="BL70" s="34"/>
      <c r="BM70" s="37"/>
      <c r="BN70" s="34"/>
      <c r="BO70" s="34"/>
      <c r="BP70" s="37"/>
      <c r="BQ70" s="34"/>
      <c r="BR70" s="34"/>
      <c r="BS70" s="37"/>
      <c r="BT70" s="38"/>
      <c r="BU70" s="34"/>
      <c r="BV70" s="37"/>
      <c r="BW70" s="34"/>
      <c r="BX70" s="34"/>
      <c r="BY70" s="37"/>
      <c r="BZ70" s="34"/>
      <c r="CA70" s="35"/>
      <c r="CG70" s="110"/>
    </row>
    <row r="71" spans="1:89" s="36" customFormat="1" ht="63" hidden="1" customHeight="1" outlineLevel="1" x14ac:dyDescent="0.3">
      <c r="A71" s="234">
        <v>5</v>
      </c>
      <c r="B71" s="235" t="s">
        <v>45</v>
      </c>
      <c r="C71" s="236" t="s">
        <v>42</v>
      </c>
      <c r="D71" s="237">
        <v>801.94399999999996</v>
      </c>
      <c r="E71" s="238">
        <v>750000</v>
      </c>
      <c r="F71" s="238">
        <v>93.5</v>
      </c>
      <c r="G71" s="238">
        <v>750.4</v>
      </c>
      <c r="H71" s="243">
        <v>213.66261073768101</v>
      </c>
      <c r="I71" s="238">
        <v>99.055083059610098</v>
      </c>
      <c r="J71" s="238">
        <v>47.47</v>
      </c>
      <c r="K71" s="238">
        <v>47.536000000000001</v>
      </c>
      <c r="L71" s="243">
        <v>15.199942378336299</v>
      </c>
      <c r="M71" s="238">
        <f>+K71/J71*100</f>
        <v>100.13903518011375</v>
      </c>
      <c r="N71" s="238">
        <v>42.5</v>
      </c>
      <c r="O71" s="243">
        <v>13.569940000000001</v>
      </c>
      <c r="P71" s="238">
        <f>+N71/J71*100</f>
        <v>89.530229618706556</v>
      </c>
      <c r="Q71" s="238">
        <v>111.1</v>
      </c>
      <c r="R71" s="238">
        <v>111.908</v>
      </c>
      <c r="S71" s="243">
        <f>+V71/U71*R71</f>
        <v>36.366337011695904</v>
      </c>
      <c r="T71" s="238">
        <f>+R71/Q71*100</f>
        <v>100.72727272727273</v>
      </c>
      <c r="U71" s="238">
        <v>85.5</v>
      </c>
      <c r="V71" s="243">
        <v>27.784624999999998</v>
      </c>
      <c r="W71" s="240">
        <f>+U71/Q71*100</f>
        <v>76.957695769576958</v>
      </c>
      <c r="X71" s="241">
        <v>182.2</v>
      </c>
      <c r="Y71" s="238">
        <v>191.66</v>
      </c>
      <c r="Z71" s="243">
        <v>57.389527367749139</v>
      </c>
      <c r="AA71" s="238">
        <f t="shared" si="36"/>
        <v>105.19209659714599</v>
      </c>
      <c r="AB71" s="238">
        <v>145.64500000000001</v>
      </c>
      <c r="AC71" s="243">
        <v>46.515000000000001</v>
      </c>
      <c r="AD71" s="238">
        <f>+AB71/X71*100</f>
        <v>79.936882546652043</v>
      </c>
      <c r="AE71" s="238">
        <v>152.92500000000001</v>
      </c>
      <c r="AF71" s="243">
        <v>50.1176460754087</v>
      </c>
      <c r="AG71" s="242">
        <f t="shared" si="38"/>
        <v>83.93249176728871</v>
      </c>
      <c r="AH71" s="311">
        <v>199.8</v>
      </c>
      <c r="AI71" s="312">
        <v>259.82</v>
      </c>
      <c r="AJ71" s="315">
        <v>77.133734084519588</v>
      </c>
      <c r="AK71" s="312">
        <v>130.04004004004003</v>
      </c>
      <c r="AL71" s="312">
        <v>194.6</v>
      </c>
      <c r="AM71" s="315">
        <v>63.191128999999997</v>
      </c>
      <c r="AN71" s="314">
        <f>+AL71/AH71*100</f>
        <v>97.397397397397384</v>
      </c>
      <c r="AO71" s="241">
        <v>346.4</v>
      </c>
      <c r="AP71" s="238">
        <v>327.35500000000002</v>
      </c>
      <c r="AQ71" s="243">
        <v>10.2440869565217</v>
      </c>
      <c r="AR71" s="242">
        <f>+AP71/AO71*100</f>
        <v>94.502020785219415</v>
      </c>
      <c r="AS71" s="241">
        <v>750.4</v>
      </c>
      <c r="AT71" s="238">
        <v>880</v>
      </c>
      <c r="AU71" s="243">
        <v>265.868559200785</v>
      </c>
      <c r="AV71" s="242">
        <f t="shared" si="39"/>
        <v>117.27078891257996</v>
      </c>
      <c r="AW71" s="435"/>
      <c r="AX71" s="436"/>
      <c r="AY71" s="130">
        <f t="shared" si="29"/>
        <v>5.1763084137478058E-2</v>
      </c>
      <c r="AZ71" s="125">
        <f t="shared" si="40"/>
        <v>-23.769576957695776</v>
      </c>
      <c r="BA71" s="125">
        <f t="shared" si="31"/>
        <v>-25.255214050493947</v>
      </c>
      <c r="BB71" s="149">
        <f t="shared" si="37"/>
        <v>36.554999999999978</v>
      </c>
      <c r="BC71" s="34">
        <f>+BB71/X71%</f>
        <v>20.06311745334796</v>
      </c>
      <c r="BD71" s="34"/>
      <c r="BE71" s="34"/>
      <c r="BF71" s="34"/>
      <c r="BG71" s="34"/>
      <c r="BH71" s="34"/>
      <c r="BI71" s="34"/>
      <c r="BJ71" s="34"/>
      <c r="BK71" s="34"/>
      <c r="BL71" s="34"/>
      <c r="BM71" s="34"/>
      <c r="BN71" s="34"/>
      <c r="BO71" s="34"/>
      <c r="BP71" s="34"/>
      <c r="BQ71" s="34"/>
      <c r="BR71" s="34"/>
      <c r="BS71" s="34"/>
      <c r="BT71" s="38"/>
      <c r="BU71" s="34"/>
      <c r="BV71" s="34"/>
      <c r="BW71" s="34"/>
      <c r="BX71" s="34"/>
      <c r="BY71" s="34"/>
      <c r="BZ71" s="34"/>
      <c r="CA71" s="35"/>
      <c r="CG71" s="110"/>
    </row>
    <row r="72" spans="1:89" s="36" customFormat="1" ht="63" hidden="1" customHeight="1" outlineLevel="1" x14ac:dyDescent="0.3">
      <c r="A72" s="234">
        <v>6</v>
      </c>
      <c r="B72" s="235" t="s">
        <v>144</v>
      </c>
      <c r="C72" s="236" t="s">
        <v>43</v>
      </c>
      <c r="D72" s="237" t="s">
        <v>101</v>
      </c>
      <c r="E72" s="238" t="s">
        <v>101</v>
      </c>
      <c r="F72" s="238" t="s">
        <v>101</v>
      </c>
      <c r="G72" s="238" t="s">
        <v>101</v>
      </c>
      <c r="H72" s="238" t="s">
        <v>101</v>
      </c>
      <c r="I72" s="238" t="s">
        <v>101</v>
      </c>
      <c r="J72" s="238" t="s">
        <v>15</v>
      </c>
      <c r="K72" s="238" t="s">
        <v>101</v>
      </c>
      <c r="L72" s="238" t="s">
        <v>101</v>
      </c>
      <c r="M72" s="238" t="s">
        <v>101</v>
      </c>
      <c r="N72" s="238" t="s">
        <v>15</v>
      </c>
      <c r="O72" s="238" t="s">
        <v>15</v>
      </c>
      <c r="P72" s="238" t="s">
        <v>15</v>
      </c>
      <c r="Q72" s="238" t="s">
        <v>101</v>
      </c>
      <c r="R72" s="238">
        <v>106</v>
      </c>
      <c r="S72" s="238">
        <v>21.0502</v>
      </c>
      <c r="T72" s="238" t="s">
        <v>15</v>
      </c>
      <c r="U72" s="238" t="s">
        <v>101</v>
      </c>
      <c r="V72" s="238" t="s">
        <v>101</v>
      </c>
      <c r="W72" s="240" t="s">
        <v>15</v>
      </c>
      <c r="X72" s="241" t="s">
        <v>15</v>
      </c>
      <c r="Y72" s="238">
        <v>213</v>
      </c>
      <c r="Z72" s="238">
        <v>42.322299999999998</v>
      </c>
      <c r="AA72" s="238" t="s">
        <v>101</v>
      </c>
      <c r="AB72" s="238" t="s">
        <v>101</v>
      </c>
      <c r="AC72" s="238" t="s">
        <v>101</v>
      </c>
      <c r="AD72" s="238" t="s">
        <v>15</v>
      </c>
      <c r="AE72" s="238" t="s">
        <v>101</v>
      </c>
      <c r="AF72" s="238" t="s">
        <v>101</v>
      </c>
      <c r="AG72" s="242" t="s">
        <v>15</v>
      </c>
      <c r="AH72" s="311" t="s">
        <v>15</v>
      </c>
      <c r="AI72" s="312">
        <v>320</v>
      </c>
      <c r="AJ72" s="312">
        <v>63.5944</v>
      </c>
      <c r="AK72" s="312" t="s">
        <v>15</v>
      </c>
      <c r="AL72" s="312" t="s">
        <v>101</v>
      </c>
      <c r="AM72" s="312" t="s">
        <v>101</v>
      </c>
      <c r="AN72" s="314" t="s">
        <v>15</v>
      </c>
      <c r="AO72" s="241" t="s">
        <v>15</v>
      </c>
      <c r="AP72" s="254">
        <v>56</v>
      </c>
      <c r="AQ72" s="238">
        <v>107.929883045042</v>
      </c>
      <c r="AR72" s="242" t="s">
        <v>15</v>
      </c>
      <c r="AS72" s="241" t="s">
        <v>15</v>
      </c>
      <c r="AT72" s="238">
        <v>1200</v>
      </c>
      <c r="AU72" s="238">
        <v>238.5428</v>
      </c>
      <c r="AV72" s="242" t="s">
        <v>101</v>
      </c>
      <c r="AW72" s="133"/>
      <c r="AX72" s="1"/>
      <c r="AY72" s="130" t="e">
        <f t="shared" si="29"/>
        <v>#VALUE!</v>
      </c>
      <c r="AZ72" s="125" t="e">
        <f t="shared" si="40"/>
        <v>#VALUE!</v>
      </c>
      <c r="BA72" s="125" t="e">
        <f t="shared" si="31"/>
        <v>#VALUE!</v>
      </c>
      <c r="BB72" s="149" t="e">
        <f t="shared" si="37"/>
        <v>#VALUE!</v>
      </c>
      <c r="BC72" s="39"/>
      <c r="BD72" s="39"/>
      <c r="BE72" s="34"/>
      <c r="BF72" s="39"/>
      <c r="BG72" s="39"/>
      <c r="BH72" s="34"/>
      <c r="BI72" s="39"/>
      <c r="BJ72" s="39"/>
      <c r="BK72" s="34"/>
      <c r="BL72" s="39"/>
      <c r="BM72" s="39"/>
      <c r="BN72" s="34"/>
      <c r="BO72" s="39"/>
      <c r="BP72" s="39"/>
      <c r="BQ72" s="34"/>
      <c r="BR72" s="39"/>
      <c r="BS72" s="39"/>
      <c r="BT72" s="38"/>
      <c r="BU72" s="39"/>
      <c r="BV72" s="39"/>
      <c r="BW72" s="34"/>
      <c r="BX72" s="39"/>
      <c r="BY72" s="39"/>
      <c r="BZ72" s="34"/>
      <c r="CA72" s="40"/>
      <c r="CG72" s="110"/>
    </row>
    <row r="73" spans="1:89" s="36" customFormat="1" ht="63" hidden="1" customHeight="1" outlineLevel="1" thickBot="1" x14ac:dyDescent="0.35">
      <c r="A73" s="234">
        <v>7</v>
      </c>
      <c r="B73" s="235" t="s">
        <v>44</v>
      </c>
      <c r="C73" s="236" t="s">
        <v>42</v>
      </c>
      <c r="D73" s="237">
        <v>200.631</v>
      </c>
      <c r="E73" s="238">
        <v>215200</v>
      </c>
      <c r="F73" s="238">
        <v>107.3</v>
      </c>
      <c r="G73" s="238">
        <v>222.39</v>
      </c>
      <c r="H73" s="238">
        <v>2325.1293552061197</v>
      </c>
      <c r="I73" s="238">
        <v>110.38794523882697</v>
      </c>
      <c r="J73" s="238">
        <v>19.831</v>
      </c>
      <c r="K73" s="238">
        <v>11.52</v>
      </c>
      <c r="L73" s="238">
        <v>126.69860323616001</v>
      </c>
      <c r="M73" s="238">
        <f>+K73/J73*100</f>
        <v>58.090867833190465</v>
      </c>
      <c r="N73" s="238">
        <v>1.865</v>
      </c>
      <c r="O73" s="238">
        <v>20.42720061967</v>
      </c>
      <c r="P73" s="238">
        <f>+N73/J73*100</f>
        <v>9.4044677525086975</v>
      </c>
      <c r="Q73" s="238">
        <v>42.137999999999998</v>
      </c>
      <c r="R73" s="238">
        <v>29.872</v>
      </c>
      <c r="S73" s="238">
        <f>+V73/U73*R73</f>
        <v>329.72695948711686</v>
      </c>
      <c r="T73" s="238">
        <f>+R73/Q73*100</f>
        <v>70.890882338981442</v>
      </c>
      <c r="U73" s="238">
        <v>14.255000000000001</v>
      </c>
      <c r="V73" s="238">
        <v>157.34660576757</v>
      </c>
      <c r="W73" s="240">
        <f t="shared" ref="W73:W94" si="41">+U73/Q73*100</f>
        <v>33.829322701599516</v>
      </c>
      <c r="X73" s="241">
        <v>64.614999999999995</v>
      </c>
      <c r="Y73" s="238">
        <v>50.107999999999997</v>
      </c>
      <c r="Z73" s="238">
        <v>552.75138545970776</v>
      </c>
      <c r="AA73" s="238">
        <f t="shared" si="36"/>
        <v>77.548556836647847</v>
      </c>
      <c r="AB73" s="238">
        <v>36.335000000000001</v>
      </c>
      <c r="AC73" s="238">
        <v>401.28200000000004</v>
      </c>
      <c r="AD73" s="238">
        <f>+AB73/X73*100</f>
        <v>56.233072815909622</v>
      </c>
      <c r="AE73" s="238">
        <v>31.535</v>
      </c>
      <c r="AF73" s="238">
        <v>346.82473100265997</v>
      </c>
      <c r="AG73" s="242">
        <f t="shared" si="38"/>
        <v>48.804457169387916</v>
      </c>
      <c r="AH73" s="311">
        <v>77.094999999999999</v>
      </c>
      <c r="AI73" s="312">
        <v>72.188000000000002</v>
      </c>
      <c r="AJ73" s="312">
        <v>796.35515447858779</v>
      </c>
      <c r="AK73" s="312">
        <v>93.635125494519755</v>
      </c>
      <c r="AL73" s="312">
        <v>44.886000000000003</v>
      </c>
      <c r="AM73" s="312">
        <v>493.40208923153</v>
      </c>
      <c r="AN73" s="314">
        <f>+AL73/AH73*100</f>
        <v>58.221674557364302</v>
      </c>
      <c r="AO73" s="241">
        <v>113.078</v>
      </c>
      <c r="AP73" s="238">
        <v>83.375</v>
      </c>
      <c r="AQ73" s="238">
        <v>918.37158826522</v>
      </c>
      <c r="AR73" s="242">
        <f>+AP73/AO73*100</f>
        <v>73.73229098498382</v>
      </c>
      <c r="AS73" s="241">
        <v>222.39</v>
      </c>
      <c r="AT73" s="238">
        <v>211.2</v>
      </c>
      <c r="AU73" s="238">
        <v>2329.5675361311201</v>
      </c>
      <c r="AV73" s="242">
        <f t="shared" si="39"/>
        <v>94.968298934304599</v>
      </c>
      <c r="AW73" s="418" t="s">
        <v>214</v>
      </c>
      <c r="AX73" s="419"/>
      <c r="AY73" s="130">
        <f t="shared" si="29"/>
        <v>0.4465568940955707</v>
      </c>
      <c r="AZ73" s="125">
        <f t="shared" si="40"/>
        <v>-37.061559637381926</v>
      </c>
      <c r="BA73" s="125">
        <f t="shared" si="31"/>
        <v>-21.315484020738225</v>
      </c>
      <c r="BB73" s="149">
        <f t="shared" si="37"/>
        <v>28.279999999999994</v>
      </c>
      <c r="BC73" s="34">
        <f>+BB73/X73*100</f>
        <v>43.766927184090378</v>
      </c>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5"/>
      <c r="CG73" s="110"/>
    </row>
    <row r="74" spans="1:89" s="36" customFormat="1" ht="63" hidden="1" customHeight="1" outlineLevel="1" thickBot="1" x14ac:dyDescent="0.35">
      <c r="A74" s="236">
        <v>8</v>
      </c>
      <c r="B74" s="235" t="s">
        <v>145</v>
      </c>
      <c r="C74" s="255" t="s">
        <v>43</v>
      </c>
      <c r="D74" s="256">
        <v>9550</v>
      </c>
      <c r="E74" s="257">
        <v>5618</v>
      </c>
      <c r="F74" s="257">
        <v>78.099999999999994</v>
      </c>
      <c r="G74" s="258">
        <v>3952</v>
      </c>
      <c r="H74" s="258">
        <v>1576.8</v>
      </c>
      <c r="I74" s="259">
        <v>102.57914126833185</v>
      </c>
      <c r="J74" s="258">
        <v>632</v>
      </c>
      <c r="K74" s="258">
        <v>328</v>
      </c>
      <c r="L74" s="258">
        <v>33.669128000000001</v>
      </c>
      <c r="M74" s="259">
        <f>+K74/J74*100</f>
        <v>51.898734177215189</v>
      </c>
      <c r="N74" s="258">
        <v>163</v>
      </c>
      <c r="O74" s="258">
        <v>6.8869999999999996</v>
      </c>
      <c r="P74" s="259">
        <f>+N74/J74*100</f>
        <v>25.791139240506329</v>
      </c>
      <c r="Q74" s="258">
        <v>949</v>
      </c>
      <c r="R74" s="258">
        <v>786</v>
      </c>
      <c r="S74" s="258">
        <f>+V74/U74*R74</f>
        <v>44.566411494763088</v>
      </c>
      <c r="T74" s="259">
        <f>+R74/Q74*100</f>
        <v>82.824025289778717</v>
      </c>
      <c r="U74" s="258">
        <v>401</v>
      </c>
      <c r="V74" s="258">
        <v>22.736807899999999</v>
      </c>
      <c r="W74" s="260">
        <f t="shared" si="41"/>
        <v>42.255005268703897</v>
      </c>
      <c r="X74" s="261">
        <v>1438</v>
      </c>
      <c r="Y74" s="258">
        <v>1355</v>
      </c>
      <c r="Z74" s="258">
        <v>220.89823202377997</v>
      </c>
      <c r="AA74" s="259">
        <f t="shared" si="36"/>
        <v>94.22809457579973</v>
      </c>
      <c r="AB74" s="258">
        <v>1132</v>
      </c>
      <c r="AC74" s="258">
        <v>63.504167666999997</v>
      </c>
      <c r="AD74" s="259">
        <f>+AB74/X74*100</f>
        <v>78.720445062586933</v>
      </c>
      <c r="AE74" s="258">
        <v>710</v>
      </c>
      <c r="AF74" s="258">
        <v>58.349227166666665</v>
      </c>
      <c r="AG74" s="242">
        <f t="shared" si="38"/>
        <v>49.374130737134905</v>
      </c>
      <c r="AH74" s="317">
        <v>1959</v>
      </c>
      <c r="AI74" s="318">
        <v>1941</v>
      </c>
      <c r="AJ74" s="318">
        <v>290.65100000000001</v>
      </c>
      <c r="AK74" s="312">
        <v>99.081163859111783</v>
      </c>
      <c r="AL74" s="318">
        <v>1200</v>
      </c>
      <c r="AM74" s="318">
        <v>67.712736704999998</v>
      </c>
      <c r="AN74" s="314">
        <f>+AL74/AH74*100</f>
        <v>61.255742725880545</v>
      </c>
      <c r="AO74" s="261">
        <v>2904</v>
      </c>
      <c r="AP74" s="258">
        <v>3407</v>
      </c>
      <c r="AQ74" s="258">
        <v>525.59189812700004</v>
      </c>
      <c r="AR74" s="242">
        <f>+AP74/AO74*100</f>
        <v>117.32093663911847</v>
      </c>
      <c r="AS74" s="241">
        <v>3952</v>
      </c>
      <c r="AT74" s="258">
        <v>6316</v>
      </c>
      <c r="AU74" s="258">
        <v>1266.913325</v>
      </c>
      <c r="AV74" s="242">
        <f t="shared" si="39"/>
        <v>159.81781376518219</v>
      </c>
      <c r="AW74" s="420"/>
      <c r="AX74" s="421"/>
      <c r="AY74" s="130">
        <f t="shared" si="29"/>
        <v>7.066906533435309E-2</v>
      </c>
      <c r="AZ74" s="125">
        <f>+X74-AB74</f>
        <v>306</v>
      </c>
      <c r="BA74" s="125">
        <f>100-AD74</f>
        <v>21.279554937413067</v>
      </c>
      <c r="BB74" s="149">
        <f t="shared" si="37"/>
        <v>306</v>
      </c>
      <c r="BC74" s="41">
        <f>+BB74/X74%</f>
        <v>21.279554937413071</v>
      </c>
      <c r="BD74" s="42"/>
      <c r="BE74" s="41"/>
      <c r="BF74" s="41"/>
      <c r="BG74" s="42"/>
      <c r="BH74" s="41"/>
      <c r="BI74" s="41"/>
      <c r="BJ74" s="42"/>
      <c r="BK74" s="41"/>
      <c r="BL74" s="41"/>
      <c r="BM74" s="42"/>
      <c r="BN74" s="41"/>
      <c r="BO74" s="41"/>
      <c r="BP74" s="42"/>
      <c r="BQ74" s="41"/>
      <c r="BR74" s="41"/>
      <c r="BS74" s="42"/>
      <c r="BT74" s="41"/>
      <c r="BU74" s="41"/>
      <c r="BV74" s="42"/>
      <c r="BW74" s="41"/>
      <c r="BX74" s="41"/>
      <c r="BY74" s="42"/>
      <c r="BZ74" s="41"/>
      <c r="CA74" s="43"/>
      <c r="CG74" s="110"/>
    </row>
    <row r="75" spans="1:89" s="84" customFormat="1" ht="51.75" customHeight="1" collapsed="1" thickBot="1" x14ac:dyDescent="0.3">
      <c r="A75" s="234" t="s">
        <v>56</v>
      </c>
      <c r="B75" s="245" t="s">
        <v>146</v>
      </c>
      <c r="C75" s="236" t="s">
        <v>10</v>
      </c>
      <c r="D75" s="237">
        <v>7944.4</v>
      </c>
      <c r="E75" s="238">
        <v>9839.7000000000007</v>
      </c>
      <c r="F75" s="238">
        <v>122.8</v>
      </c>
      <c r="G75" s="238" t="s">
        <v>101</v>
      </c>
      <c r="H75" s="238">
        <v>12618.1</v>
      </c>
      <c r="I75" s="238">
        <v>122.8</v>
      </c>
      <c r="J75" s="238">
        <v>850.1</v>
      </c>
      <c r="K75" s="238" t="s">
        <v>101</v>
      </c>
      <c r="L75" s="238">
        <v>836.1</v>
      </c>
      <c r="M75" s="238">
        <v>101.5</v>
      </c>
      <c r="N75" s="238" t="s">
        <v>101</v>
      </c>
      <c r="O75" s="238">
        <v>844.4</v>
      </c>
      <c r="P75" s="238">
        <v>104</v>
      </c>
      <c r="Q75" s="238">
        <f>+V75/W75*100</f>
        <v>1606.8140906818082</v>
      </c>
      <c r="R75" s="238" t="s">
        <v>101</v>
      </c>
      <c r="S75" s="238">
        <v>1684.5</v>
      </c>
      <c r="T75" s="238">
        <f>+S75/Q75*100</f>
        <v>104.83477894354461</v>
      </c>
      <c r="U75" s="238" t="s">
        <v>101</v>
      </c>
      <c r="V75" s="238">
        <v>1699</v>
      </c>
      <c r="W75" s="240">
        <v>105.73718576733884</v>
      </c>
      <c r="X75" s="241">
        <v>2132</v>
      </c>
      <c r="Y75" s="238" t="s">
        <v>101</v>
      </c>
      <c r="Z75" s="238">
        <v>2584.5</v>
      </c>
      <c r="AA75" s="238">
        <v>106</v>
      </c>
      <c r="AB75" s="238" t="s">
        <v>101</v>
      </c>
      <c r="AC75" s="238">
        <v>2600.9586233228001</v>
      </c>
      <c r="AD75" s="238">
        <v>106</v>
      </c>
      <c r="AE75" s="238" t="s">
        <v>15</v>
      </c>
      <c r="AF75" s="238">
        <v>2778.1446744</v>
      </c>
      <c r="AG75" s="242">
        <v>122.4</v>
      </c>
      <c r="AH75" s="311">
        <v>2841.94147105</v>
      </c>
      <c r="AI75" s="312" t="s">
        <v>101</v>
      </c>
      <c r="AJ75" s="312">
        <v>3564.5</v>
      </c>
      <c r="AK75" s="312">
        <v>108.5</v>
      </c>
      <c r="AL75" s="312" t="s">
        <v>101</v>
      </c>
      <c r="AM75" s="312">
        <v>3945.4</v>
      </c>
      <c r="AN75" s="314">
        <v>139</v>
      </c>
      <c r="AO75" s="241">
        <v>5446.8939043999999</v>
      </c>
      <c r="AP75" s="238" t="s">
        <v>101</v>
      </c>
      <c r="AQ75" s="238">
        <v>7500</v>
      </c>
      <c r="AR75" s="242">
        <v>125.03678302739891</v>
      </c>
      <c r="AS75" s="241">
        <v>12618.1</v>
      </c>
      <c r="AT75" s="238" t="s">
        <v>101</v>
      </c>
      <c r="AU75" s="238">
        <v>14923.2</v>
      </c>
      <c r="AV75" s="242">
        <v>117.3</v>
      </c>
      <c r="AW75" s="171"/>
      <c r="AX75" s="150"/>
      <c r="AY75" s="130">
        <f t="shared" si="29"/>
        <v>2.8944134162562007</v>
      </c>
      <c r="AZ75" s="125">
        <f t="shared" ref="AZ75:AZ86" si="42">W75-T75</f>
        <v>0.90240682379423731</v>
      </c>
      <c r="BA75" s="125">
        <f t="shared" ref="BA75:BA138" si="43">AD75-AA75</f>
        <v>0</v>
      </c>
      <c r="BB75" s="131"/>
      <c r="BC75" s="80"/>
      <c r="BD75" s="74"/>
      <c r="BE75" s="72"/>
      <c r="BF75" s="80"/>
      <c r="BG75" s="74"/>
      <c r="BH75" s="72"/>
      <c r="BI75" s="80"/>
      <c r="BJ75" s="74"/>
      <c r="BK75" s="72"/>
      <c r="BL75" s="80"/>
      <c r="BM75" s="74"/>
      <c r="BN75" s="72"/>
      <c r="BO75" s="80"/>
      <c r="BP75" s="74"/>
      <c r="BQ75" s="72"/>
      <c r="BR75" s="80"/>
      <c r="BS75" s="74"/>
      <c r="BT75" s="72"/>
      <c r="BU75" s="80"/>
      <c r="BV75" s="74"/>
      <c r="BW75" s="72"/>
      <c r="BX75" s="80"/>
      <c r="BY75" s="74"/>
      <c r="BZ75" s="72"/>
      <c r="CA75" s="80"/>
      <c r="CB75" s="81"/>
      <c r="CC75" s="82"/>
      <c r="CD75" s="83"/>
      <c r="CG75" s="103">
        <f>+AC75-AC75*100/AD75</f>
        <v>147.22407301827161</v>
      </c>
    </row>
    <row r="76" spans="1:89" s="47" customFormat="1" ht="56.25" hidden="1" customHeight="1" outlineLevel="1" x14ac:dyDescent="0.25">
      <c r="A76" s="234">
        <v>1</v>
      </c>
      <c r="B76" s="247" t="s">
        <v>48</v>
      </c>
      <c r="C76" s="236" t="s">
        <v>49</v>
      </c>
      <c r="D76" s="237">
        <v>18888.2</v>
      </c>
      <c r="E76" s="238">
        <v>19.475172400000002</v>
      </c>
      <c r="F76" s="238">
        <v>106.01725768822175</v>
      </c>
      <c r="G76" s="238">
        <v>19032.2</v>
      </c>
      <c r="H76" s="238">
        <v>183.87008420000001</v>
      </c>
      <c r="I76" s="238">
        <v>100.76238074565072</v>
      </c>
      <c r="J76" s="238">
        <v>1381</v>
      </c>
      <c r="K76" s="238">
        <v>1441.7640000000001</v>
      </c>
      <c r="L76" s="238">
        <v>13.928882004</v>
      </c>
      <c r="M76" s="238">
        <f>+K76/J76*100</f>
        <v>104.4</v>
      </c>
      <c r="N76" s="238">
        <v>1442</v>
      </c>
      <c r="O76" s="238">
        <v>13.931161999999999</v>
      </c>
      <c r="P76" s="238">
        <f>+N76/J76*100</f>
        <v>104.41708906589429</v>
      </c>
      <c r="Q76" s="238">
        <v>2707.1</v>
      </c>
      <c r="R76" s="238">
        <v>2826.2123999999999</v>
      </c>
      <c r="S76" s="238">
        <f t="shared" ref="S76:S84" si="44">+V76/U76*R76</f>
        <v>25.058259627361043</v>
      </c>
      <c r="T76" s="238">
        <f t="shared" ref="T76:T84" si="45">+R76/Q76*100</f>
        <v>104.4</v>
      </c>
      <c r="U76" s="238">
        <v>3079.5039999999999</v>
      </c>
      <c r="V76" s="238">
        <v>27.304037996400002</v>
      </c>
      <c r="W76" s="240">
        <f t="shared" si="41"/>
        <v>113.75656606700898</v>
      </c>
      <c r="X76" s="241">
        <v>3614</v>
      </c>
      <c r="Y76" s="238">
        <v>3773.0160000000001</v>
      </c>
      <c r="Z76" s="238">
        <v>36.451107575999998</v>
      </c>
      <c r="AA76" s="238">
        <f t="shared" si="36"/>
        <v>104.4</v>
      </c>
      <c r="AB76" s="238">
        <v>3773.0160000000001</v>
      </c>
      <c r="AC76" s="238">
        <v>36.451107575999998</v>
      </c>
      <c r="AD76" s="238">
        <f t="shared" ref="AD76:AD84" si="46">+AB76/X76*100</f>
        <v>104.4</v>
      </c>
      <c r="AE76" s="238">
        <v>4906.9870000000001</v>
      </c>
      <c r="AF76" s="238">
        <v>47.406401406999997</v>
      </c>
      <c r="AG76" s="242">
        <f>+AE76/X76*100</f>
        <v>135.77717210846708</v>
      </c>
      <c r="AH76" s="311">
        <v>4970.8052857142857</v>
      </c>
      <c r="AI76" s="312">
        <v>4244.1732000000002</v>
      </c>
      <c r="AJ76" s="312">
        <v>41.002957285199997</v>
      </c>
      <c r="AK76" s="312">
        <f>+AI76/AH76*100</f>
        <v>85.382004646157213</v>
      </c>
      <c r="AL76" s="312">
        <v>6448.8960000000006</v>
      </c>
      <c r="AM76" s="312">
        <v>62.302784256000002</v>
      </c>
      <c r="AN76" s="314">
        <f t="shared" ref="AN76:AN84" si="47">+AL76/AH76*100</f>
        <v>129.73543780790681</v>
      </c>
      <c r="AO76" s="241">
        <v>6455.4714285714299</v>
      </c>
      <c r="AP76" s="238">
        <v>9839.5419999999995</v>
      </c>
      <c r="AQ76" s="238">
        <v>95.059815261999987</v>
      </c>
      <c r="AR76" s="242">
        <f t="shared" ref="AR76:AR84" si="48">+AP76/AO76*100</f>
        <v>152.42174191106986</v>
      </c>
      <c r="AS76" s="241">
        <v>19032.2</v>
      </c>
      <c r="AT76" s="238">
        <v>21363.800000000003</v>
      </c>
      <c r="AU76" s="238">
        <v>206.3956718</v>
      </c>
      <c r="AV76" s="242">
        <f>+AT76/AS76*100</f>
        <v>112.25081703639097</v>
      </c>
      <c r="AW76" s="166"/>
      <c r="AX76" s="27"/>
      <c r="AY76" s="130">
        <f t="shared" si="29"/>
        <v>4.0563726719568989E-2</v>
      </c>
      <c r="AZ76" s="125">
        <f t="shared" si="42"/>
        <v>9.3565660670089699</v>
      </c>
      <c r="BA76" s="125">
        <f t="shared" si="43"/>
        <v>0</v>
      </c>
      <c r="BB76" s="151"/>
      <c r="BC76" s="9"/>
      <c r="BD76" s="10"/>
      <c r="BE76" s="8"/>
      <c r="BF76" s="9"/>
      <c r="BG76" s="10"/>
      <c r="BH76" s="8"/>
      <c r="BI76" s="9"/>
      <c r="BJ76" s="10"/>
      <c r="BK76" s="8"/>
      <c r="BL76" s="9"/>
      <c r="BM76" s="10"/>
      <c r="BN76" s="8"/>
      <c r="BO76" s="9"/>
      <c r="BP76" s="10"/>
      <c r="BQ76" s="8"/>
      <c r="BR76" s="9"/>
      <c r="BS76" s="10"/>
      <c r="BT76" s="8"/>
      <c r="BU76" s="9"/>
      <c r="BV76" s="10"/>
      <c r="BW76" s="8"/>
      <c r="BX76" s="9"/>
      <c r="BY76" s="10"/>
      <c r="BZ76" s="8"/>
      <c r="CA76" s="9"/>
      <c r="CB76" s="44"/>
      <c r="CC76" s="45"/>
      <c r="CD76" s="46"/>
      <c r="CG76" s="102"/>
      <c r="CH76" s="48"/>
      <c r="CJ76" s="47">
        <f>797/753</f>
        <v>1.0584329349269588</v>
      </c>
    </row>
    <row r="77" spans="1:89" s="47" customFormat="1" ht="56.25" hidden="1" customHeight="1" outlineLevel="1" x14ac:dyDescent="0.25">
      <c r="A77" s="234">
        <v>2</v>
      </c>
      <c r="B77" s="247" t="s">
        <v>147</v>
      </c>
      <c r="C77" s="236" t="s">
        <v>49</v>
      </c>
      <c r="D77" s="237">
        <v>58413.599999999999</v>
      </c>
      <c r="E77" s="238">
        <v>59904.68</v>
      </c>
      <c r="F77" s="238">
        <v>111.27545640056424</v>
      </c>
      <c r="G77" s="238">
        <v>69968.2</v>
      </c>
      <c r="H77" s="238">
        <v>90.958659999999995</v>
      </c>
      <c r="I77" s="238">
        <v>119.780667515784</v>
      </c>
      <c r="J77" s="238">
        <v>6827.5</v>
      </c>
      <c r="K77" s="238">
        <v>7093.7725000000009</v>
      </c>
      <c r="L77" s="238">
        <v>9.2219042500000015</v>
      </c>
      <c r="M77" s="238">
        <f t="shared" ref="M77:M84" si="49">+K77/J77*100</f>
        <v>103.90000000000002</v>
      </c>
      <c r="N77" s="238">
        <v>7094.1</v>
      </c>
      <c r="O77" s="238">
        <v>9.2223299999999995</v>
      </c>
      <c r="P77" s="238">
        <f t="shared" ref="P77:P84" si="50">+N77/J77*100</f>
        <v>103.90479677773709</v>
      </c>
      <c r="Q77" s="238">
        <v>14739</v>
      </c>
      <c r="R77" s="238">
        <v>15313.821000000002</v>
      </c>
      <c r="S77" s="238">
        <f t="shared" si="44"/>
        <v>19.907967300000003</v>
      </c>
      <c r="T77" s="238">
        <f t="shared" si="45"/>
        <v>103.90000000000002</v>
      </c>
      <c r="U77" s="238">
        <v>15313.821000000002</v>
      </c>
      <c r="V77" s="238">
        <v>19.907967300000003</v>
      </c>
      <c r="W77" s="240">
        <f t="shared" si="41"/>
        <v>103.90000000000002</v>
      </c>
      <c r="X77" s="241">
        <v>22257.7</v>
      </c>
      <c r="Y77" s="238">
        <v>23125.750300000003</v>
      </c>
      <c r="Z77" s="238">
        <v>30.063475390000004</v>
      </c>
      <c r="AA77" s="238">
        <f t="shared" si="36"/>
        <v>103.90000000000002</v>
      </c>
      <c r="AB77" s="238">
        <v>23125.750300000003</v>
      </c>
      <c r="AC77" s="238">
        <v>30.063475390000004</v>
      </c>
      <c r="AD77" s="238">
        <f t="shared" si="46"/>
        <v>103.90000000000002</v>
      </c>
      <c r="AE77" s="238">
        <v>23125.750300000003</v>
      </c>
      <c r="AF77" s="238">
        <v>30.063475390000004</v>
      </c>
      <c r="AG77" s="242">
        <f t="shared" ref="AG77:AG84" si="51">+AE77/X77*100</f>
        <v>103.90000000000002</v>
      </c>
      <c r="AH77" s="311">
        <v>24501.33</v>
      </c>
      <c r="AI77" s="312">
        <v>25427.7673</v>
      </c>
      <c r="AJ77" s="312">
        <v>33.056097489999999</v>
      </c>
      <c r="AK77" s="312">
        <f t="shared" ref="AK77:AK84" si="52">+AI77/AH77*100</f>
        <v>103.78117147109973</v>
      </c>
      <c r="AL77" s="312">
        <v>25427.7673</v>
      </c>
      <c r="AM77" s="312">
        <v>33.056097489999999</v>
      </c>
      <c r="AN77" s="314">
        <f t="shared" si="47"/>
        <v>103.78117147109973</v>
      </c>
      <c r="AO77" s="241">
        <v>37215.199999999997</v>
      </c>
      <c r="AP77" s="238">
        <v>46266.592799999999</v>
      </c>
      <c r="AQ77" s="238">
        <v>60.146570639999993</v>
      </c>
      <c r="AR77" s="242">
        <f t="shared" si="48"/>
        <v>124.32176315054065</v>
      </c>
      <c r="AS77" s="241">
        <v>69968.2</v>
      </c>
      <c r="AT77" s="238">
        <v>73819.103999999992</v>
      </c>
      <c r="AU77" s="238">
        <v>95.964835199999982</v>
      </c>
      <c r="AV77" s="242">
        <f>+AT77/AS77*100</f>
        <v>105.50379172252538</v>
      </c>
      <c r="AW77" s="166"/>
      <c r="AX77" s="27"/>
      <c r="AY77" s="130">
        <f t="shared" si="29"/>
        <v>3.3455405913739029E-2</v>
      </c>
      <c r="AZ77" s="125">
        <f t="shared" si="42"/>
        <v>0</v>
      </c>
      <c r="BA77" s="125">
        <f t="shared" si="43"/>
        <v>0</v>
      </c>
      <c r="BB77" s="151"/>
      <c r="BC77" s="9"/>
      <c r="BD77" s="10"/>
      <c r="BE77" s="8"/>
      <c r="BF77" s="9"/>
      <c r="BG77" s="10"/>
      <c r="BH77" s="8"/>
      <c r="BI77" s="9"/>
      <c r="BJ77" s="10"/>
      <c r="BK77" s="8"/>
      <c r="BL77" s="9"/>
      <c r="BM77" s="10"/>
      <c r="BN77" s="8"/>
      <c r="BO77" s="9"/>
      <c r="BP77" s="10"/>
      <c r="BQ77" s="8"/>
      <c r="BR77" s="9"/>
      <c r="BS77" s="10"/>
      <c r="BT77" s="8"/>
      <c r="BU77" s="9"/>
      <c r="BV77" s="10"/>
      <c r="BW77" s="8"/>
      <c r="BX77" s="9"/>
      <c r="BY77" s="10"/>
      <c r="BZ77" s="8"/>
      <c r="CA77" s="9"/>
      <c r="CB77" s="49"/>
      <c r="CC77" s="50"/>
      <c r="CD77" s="51"/>
      <c r="CG77" s="102"/>
      <c r="CH77" s="48"/>
    </row>
    <row r="78" spans="1:89" s="47" customFormat="1" ht="56.25" hidden="1" customHeight="1" outlineLevel="1" x14ac:dyDescent="0.25">
      <c r="A78" s="234">
        <v>3</v>
      </c>
      <c r="B78" s="247" t="s">
        <v>224</v>
      </c>
      <c r="C78" s="236" t="s">
        <v>42</v>
      </c>
      <c r="D78" s="237">
        <v>716.01499999999999</v>
      </c>
      <c r="E78" s="238">
        <v>800</v>
      </c>
      <c r="F78" s="238">
        <v>112.13826648257302</v>
      </c>
      <c r="G78" s="238">
        <v>774.75</v>
      </c>
      <c r="H78" s="243">
        <v>906.45749999999998</v>
      </c>
      <c r="I78" s="238">
        <v>108.20304043909694</v>
      </c>
      <c r="J78" s="238">
        <v>70.301000000000002</v>
      </c>
      <c r="K78" s="238">
        <v>71.70702</v>
      </c>
      <c r="L78" s="243">
        <v>83.897213399999998</v>
      </c>
      <c r="M78" s="238">
        <f t="shared" si="49"/>
        <v>102</v>
      </c>
      <c r="N78" s="238">
        <v>71.900000000000006</v>
      </c>
      <c r="O78" s="243">
        <v>84.123000000000005</v>
      </c>
      <c r="P78" s="238">
        <f t="shared" si="50"/>
        <v>102.27450534131806</v>
      </c>
      <c r="Q78" s="238">
        <v>119.916</v>
      </c>
      <c r="R78" s="238">
        <v>120</v>
      </c>
      <c r="S78" s="243">
        <f t="shared" si="44"/>
        <v>157.96677090504906</v>
      </c>
      <c r="T78" s="238">
        <f t="shared" si="45"/>
        <v>100.07004903432404</v>
      </c>
      <c r="U78" s="239">
        <v>120.55699999999999</v>
      </c>
      <c r="V78" s="243">
        <v>158.69999999999999</v>
      </c>
      <c r="W78" s="240">
        <f t="shared" si="41"/>
        <v>100.53454084525835</v>
      </c>
      <c r="X78" s="241">
        <v>150.10500000000002</v>
      </c>
      <c r="Y78" s="238">
        <v>153.10710000000003</v>
      </c>
      <c r="Z78" s="243">
        <v>179.13530700000001</v>
      </c>
      <c r="AA78" s="238">
        <f t="shared" si="36"/>
        <v>102</v>
      </c>
      <c r="AB78" s="238">
        <v>153.10710000000003</v>
      </c>
      <c r="AC78" s="243">
        <v>179.13530700000001</v>
      </c>
      <c r="AD78" s="238">
        <f t="shared" si="46"/>
        <v>102</v>
      </c>
      <c r="AE78" s="238">
        <v>154.089</v>
      </c>
      <c r="AF78" s="243">
        <v>204.3</v>
      </c>
      <c r="AG78" s="242">
        <f t="shared" si="51"/>
        <v>102.65414210052961</v>
      </c>
      <c r="AH78" s="311">
        <v>191.05644444444445</v>
      </c>
      <c r="AI78" s="312">
        <v>175.74600000000001</v>
      </c>
      <c r="AJ78" s="315">
        <v>230.36237369312542</v>
      </c>
      <c r="AK78" s="312">
        <f t="shared" si="52"/>
        <v>91.986428676109682</v>
      </c>
      <c r="AL78" s="312">
        <v>193.529</v>
      </c>
      <c r="AM78" s="315">
        <v>253.67177528055757</v>
      </c>
      <c r="AN78" s="314">
        <f t="shared" si="47"/>
        <v>101.29414925664784</v>
      </c>
      <c r="AO78" s="241">
        <v>259.5</v>
      </c>
      <c r="AP78" s="238">
        <v>310.69</v>
      </c>
      <c r="AQ78" s="243">
        <v>363.50729999999999</v>
      </c>
      <c r="AR78" s="242">
        <f t="shared" si="48"/>
        <v>119.72639691714836</v>
      </c>
      <c r="AS78" s="241">
        <v>772.95</v>
      </c>
      <c r="AT78" s="238">
        <v>850</v>
      </c>
      <c r="AU78" s="243">
        <v>994.49999999999989</v>
      </c>
      <c r="AV78" s="242">
        <f t="shared" ref="AV78:AV84" si="53">+AT78/AS78*100</f>
        <v>109.96830325376803</v>
      </c>
      <c r="AW78" s="166"/>
      <c r="AX78" s="27"/>
      <c r="AY78" s="130">
        <f t="shared" si="29"/>
        <v>0.19934636070587899</v>
      </c>
      <c r="AZ78" s="125">
        <f t="shared" si="42"/>
        <v>0.46449181093430525</v>
      </c>
      <c r="BA78" s="125">
        <f t="shared" si="43"/>
        <v>0</v>
      </c>
      <c r="BB78" s="151"/>
      <c r="BC78" s="12"/>
      <c r="BD78" s="10"/>
      <c r="BE78" s="8"/>
      <c r="BF78" s="12"/>
      <c r="BG78" s="10"/>
      <c r="BH78" s="8"/>
      <c r="BI78" s="12"/>
      <c r="BJ78" s="10"/>
      <c r="BK78" s="8"/>
      <c r="BL78" s="12"/>
      <c r="BM78" s="10"/>
      <c r="BN78" s="8"/>
      <c r="BO78" s="12"/>
      <c r="BP78" s="10"/>
      <c r="BQ78" s="8"/>
      <c r="BR78" s="12"/>
      <c r="BS78" s="10"/>
      <c r="BT78" s="8"/>
      <c r="BU78" s="12"/>
      <c r="BV78" s="10"/>
      <c r="BW78" s="8"/>
      <c r="BX78" s="12"/>
      <c r="BY78" s="10"/>
      <c r="BZ78" s="8"/>
      <c r="CA78" s="12"/>
      <c r="CB78" s="52"/>
      <c r="CC78" s="53"/>
      <c r="CD78" s="54"/>
      <c r="CG78" s="102"/>
      <c r="CH78" s="48"/>
    </row>
    <row r="79" spans="1:89" s="47" customFormat="1" ht="56.25" hidden="1" customHeight="1" outlineLevel="1" x14ac:dyDescent="0.25">
      <c r="A79" s="234">
        <v>4</v>
      </c>
      <c r="B79" s="247" t="s">
        <v>50</v>
      </c>
      <c r="C79" s="236" t="s">
        <v>42</v>
      </c>
      <c r="D79" s="237">
        <v>417</v>
      </c>
      <c r="E79" s="238">
        <v>500</v>
      </c>
      <c r="F79" s="238">
        <v>116.69946455539792</v>
      </c>
      <c r="G79" s="238">
        <v>424.90100000000001</v>
      </c>
      <c r="H79" s="238">
        <v>750.80006700000001</v>
      </c>
      <c r="I79" s="238">
        <v>101.89472422062352</v>
      </c>
      <c r="J79" s="238">
        <v>76.75</v>
      </c>
      <c r="K79" s="238">
        <v>85.26925</v>
      </c>
      <c r="L79" s="238">
        <v>150.67076474999999</v>
      </c>
      <c r="M79" s="238">
        <f t="shared" si="49"/>
        <v>111.1</v>
      </c>
      <c r="N79" s="238">
        <v>85.9</v>
      </c>
      <c r="O79" s="238">
        <v>151.78530000000001</v>
      </c>
      <c r="P79" s="238">
        <f t="shared" si="50"/>
        <v>111.92182410423453</v>
      </c>
      <c r="Q79" s="238">
        <v>96</v>
      </c>
      <c r="R79" s="238">
        <v>96.2</v>
      </c>
      <c r="S79" s="238">
        <f t="shared" si="44"/>
        <v>171.7785847686242</v>
      </c>
      <c r="T79" s="238">
        <f t="shared" si="45"/>
        <v>100.20833333333334</v>
      </c>
      <c r="U79" s="238">
        <v>96.38</v>
      </c>
      <c r="V79" s="238">
        <v>172.1</v>
      </c>
      <c r="W79" s="240">
        <f t="shared" si="41"/>
        <v>100.39583333333333</v>
      </c>
      <c r="X79" s="241">
        <v>115</v>
      </c>
      <c r="Y79" s="238">
        <v>127.765</v>
      </c>
      <c r="Z79" s="238">
        <v>225.76075499999999</v>
      </c>
      <c r="AA79" s="238">
        <f t="shared" si="36"/>
        <v>111.1</v>
      </c>
      <c r="AB79" s="238">
        <v>127.765</v>
      </c>
      <c r="AC79" s="238">
        <v>225.76075499999999</v>
      </c>
      <c r="AD79" s="238">
        <f t="shared" si="46"/>
        <v>111.1</v>
      </c>
      <c r="AE79" s="238">
        <v>128.31</v>
      </c>
      <c r="AF79" s="238">
        <v>228.7</v>
      </c>
      <c r="AG79" s="242">
        <f t="shared" si="51"/>
        <v>111.57391304347826</v>
      </c>
      <c r="AH79" s="311">
        <v>116.31942857142857</v>
      </c>
      <c r="AI79" s="312">
        <v>129.13156000000001</v>
      </c>
      <c r="AJ79" s="312">
        <v>230.16435018315019</v>
      </c>
      <c r="AK79" s="312">
        <f t="shared" si="52"/>
        <v>111.01461001478687</v>
      </c>
      <c r="AL79" s="312">
        <v>130.60900000000001</v>
      </c>
      <c r="AM79" s="312">
        <v>232.79774218689113</v>
      </c>
      <c r="AN79" s="314">
        <f t="shared" si="47"/>
        <v>112.28476756124761</v>
      </c>
      <c r="AO79" s="241">
        <v>174.35514285714299</v>
      </c>
      <c r="AP79" s="238">
        <v>257.73173600000001</v>
      </c>
      <c r="AQ79" s="238">
        <v>342.87437418912975</v>
      </c>
      <c r="AR79" s="242">
        <f t="shared" si="48"/>
        <v>147.81997925416584</v>
      </c>
      <c r="AS79" s="241">
        <v>421.90100000000001</v>
      </c>
      <c r="AT79" s="238">
        <v>524</v>
      </c>
      <c r="AU79" s="238">
        <v>925.9079999999999</v>
      </c>
      <c r="AV79" s="242">
        <f t="shared" si="53"/>
        <v>124.19975302262853</v>
      </c>
      <c r="AW79" s="166"/>
      <c r="AX79" s="27"/>
      <c r="AY79" s="130">
        <f t="shared" si="29"/>
        <v>0.25123235420843959</v>
      </c>
      <c r="AZ79" s="125">
        <f t="shared" si="42"/>
        <v>0.18749999999998579</v>
      </c>
      <c r="BA79" s="125">
        <f t="shared" si="43"/>
        <v>0</v>
      </c>
      <c r="BB79" s="151"/>
      <c r="BC79" s="9"/>
      <c r="BD79" s="10"/>
      <c r="BE79" s="8"/>
      <c r="BF79" s="9"/>
      <c r="BG79" s="10"/>
      <c r="BH79" s="8"/>
      <c r="BI79" s="9"/>
      <c r="BJ79" s="10"/>
      <c r="BK79" s="8"/>
      <c r="BL79" s="9"/>
      <c r="BM79" s="10"/>
      <c r="BN79" s="8"/>
      <c r="BO79" s="9"/>
      <c r="BP79" s="10"/>
      <c r="BQ79" s="8"/>
      <c r="BR79" s="9"/>
      <c r="BS79" s="10"/>
      <c r="BT79" s="8"/>
      <c r="BU79" s="9"/>
      <c r="BV79" s="10"/>
      <c r="BW79" s="8"/>
      <c r="BX79" s="9"/>
      <c r="BY79" s="10"/>
      <c r="BZ79" s="8"/>
      <c r="CA79" s="9"/>
      <c r="CB79" s="52"/>
      <c r="CC79" s="53"/>
      <c r="CD79" s="54"/>
      <c r="CG79" s="102"/>
      <c r="CH79" s="48"/>
    </row>
    <row r="80" spans="1:89" s="47" customFormat="1" ht="56.25" hidden="1" customHeight="1" outlineLevel="1" x14ac:dyDescent="0.25">
      <c r="A80" s="234">
        <v>5</v>
      </c>
      <c r="B80" s="247" t="s">
        <v>51</v>
      </c>
      <c r="C80" s="236" t="s">
        <v>42</v>
      </c>
      <c r="D80" s="237">
        <v>229.286</v>
      </c>
      <c r="E80" s="238">
        <v>400</v>
      </c>
      <c r="F80" s="238">
        <v>174.45461127151242</v>
      </c>
      <c r="G80" s="238">
        <v>331.29199999999997</v>
      </c>
      <c r="H80" s="243">
        <v>791.12529599999993</v>
      </c>
      <c r="I80" s="238">
        <v>144.48854269340472</v>
      </c>
      <c r="J80" s="238">
        <v>53</v>
      </c>
      <c r="K80" s="238">
        <v>56.12700000000001</v>
      </c>
      <c r="L80" s="243">
        <v>134.03127600000002</v>
      </c>
      <c r="M80" s="238">
        <f t="shared" si="49"/>
        <v>105.90000000000002</v>
      </c>
      <c r="N80" s="238">
        <v>56.5</v>
      </c>
      <c r="O80" s="243">
        <v>134.922</v>
      </c>
      <c r="P80" s="238">
        <f t="shared" si="50"/>
        <v>106.60377358490567</v>
      </c>
      <c r="Q80" s="238">
        <v>65.700999999999993</v>
      </c>
      <c r="R80" s="238">
        <v>66.099999999999994</v>
      </c>
      <c r="S80" s="243">
        <f t="shared" si="44"/>
        <v>197.31343283582089</v>
      </c>
      <c r="T80" s="238">
        <f t="shared" si="45"/>
        <v>100.6072966925922</v>
      </c>
      <c r="U80" s="238">
        <v>67</v>
      </c>
      <c r="V80" s="243">
        <v>200</v>
      </c>
      <c r="W80" s="240">
        <f t="shared" si="41"/>
        <v>101.97713885633402</v>
      </c>
      <c r="X80" s="241">
        <v>84.1</v>
      </c>
      <c r="Y80" s="238">
        <v>89.061900000000009</v>
      </c>
      <c r="Z80" s="243">
        <v>212.6798172</v>
      </c>
      <c r="AA80" s="238">
        <f t="shared" si="36"/>
        <v>105.90000000000002</v>
      </c>
      <c r="AB80" s="238">
        <v>89.061900000000009</v>
      </c>
      <c r="AC80" s="243">
        <v>212.6798172</v>
      </c>
      <c r="AD80" s="238">
        <f t="shared" si="46"/>
        <v>105.90000000000002</v>
      </c>
      <c r="AE80" s="238">
        <v>90.1</v>
      </c>
      <c r="AF80" s="243">
        <v>269</v>
      </c>
      <c r="AG80" s="242">
        <f t="shared" si="51"/>
        <v>107.13436385255648</v>
      </c>
      <c r="AH80" s="311">
        <v>84.1</v>
      </c>
      <c r="AI80" s="312">
        <v>91.4</v>
      </c>
      <c r="AJ80" s="315">
        <v>272.88124306326307</v>
      </c>
      <c r="AK80" s="312">
        <f t="shared" si="52"/>
        <v>108.68014268727705</v>
      </c>
      <c r="AL80" s="312">
        <v>91.4</v>
      </c>
      <c r="AM80" s="315">
        <v>272.88124306326307</v>
      </c>
      <c r="AN80" s="314">
        <f t="shared" si="47"/>
        <v>108.68014268727705</v>
      </c>
      <c r="AO80" s="241">
        <v>207.52</v>
      </c>
      <c r="AP80" s="238">
        <v>219.76368000000005</v>
      </c>
      <c r="AQ80" s="243">
        <v>219.76368000000005</v>
      </c>
      <c r="AR80" s="242">
        <f t="shared" si="48"/>
        <v>105.90000000000002</v>
      </c>
      <c r="AS80" s="241">
        <v>331.29199999999997</v>
      </c>
      <c r="AT80" s="238">
        <v>351.5</v>
      </c>
      <c r="AU80" s="243">
        <v>839.38199999999995</v>
      </c>
      <c r="AV80" s="242">
        <f t="shared" si="53"/>
        <v>106.0997548990015</v>
      </c>
      <c r="AW80" s="166"/>
      <c r="AX80" s="27"/>
      <c r="AY80" s="130">
        <f t="shared" si="29"/>
        <v>0.23667555137196714</v>
      </c>
      <c r="AZ80" s="125">
        <f t="shared" si="42"/>
        <v>1.3698421637418221</v>
      </c>
      <c r="BA80" s="125">
        <f t="shared" si="43"/>
        <v>0</v>
      </c>
      <c r="BB80" s="151"/>
      <c r="BC80" s="12"/>
      <c r="BD80" s="10"/>
      <c r="BE80" s="8"/>
      <c r="BF80" s="12"/>
      <c r="BG80" s="10"/>
      <c r="BH80" s="8"/>
      <c r="BI80" s="12"/>
      <c r="BJ80" s="10"/>
      <c r="BK80" s="8"/>
      <c r="BL80" s="12"/>
      <c r="BM80" s="10"/>
      <c r="BN80" s="8"/>
      <c r="BO80" s="12"/>
      <c r="BP80" s="10"/>
      <c r="BQ80" s="8"/>
      <c r="BR80" s="12"/>
      <c r="BS80" s="10"/>
      <c r="BT80" s="8"/>
      <c r="BU80" s="12"/>
      <c r="BV80" s="10"/>
      <c r="BW80" s="8"/>
      <c r="BX80" s="12"/>
      <c r="BY80" s="10"/>
      <c r="BZ80" s="8"/>
      <c r="CA80" s="12"/>
      <c r="CB80" s="49"/>
      <c r="CC80" s="50"/>
      <c r="CD80" s="51"/>
      <c r="CG80" s="102"/>
      <c r="CH80" s="48"/>
    </row>
    <row r="81" spans="1:86" s="47" customFormat="1" ht="56.25" hidden="1" customHeight="1" outlineLevel="1" x14ac:dyDescent="0.25">
      <c r="A81" s="234">
        <v>6</v>
      </c>
      <c r="B81" s="247" t="s">
        <v>52</v>
      </c>
      <c r="C81" s="236" t="s">
        <v>42</v>
      </c>
      <c r="D81" s="237">
        <v>476.185</v>
      </c>
      <c r="E81" s="238">
        <v>480</v>
      </c>
      <c r="F81" s="238">
        <v>101.85117128846981</v>
      </c>
      <c r="G81" s="238">
        <v>553.36299999999994</v>
      </c>
      <c r="H81" s="238">
        <v>476.44554299999993</v>
      </c>
      <c r="I81" s="238">
        <v>116.20756638701344</v>
      </c>
      <c r="J81" s="238">
        <v>93</v>
      </c>
      <c r="K81" s="238">
        <v>97.278000000000006</v>
      </c>
      <c r="L81" s="238">
        <v>83.756358000000006</v>
      </c>
      <c r="M81" s="238">
        <f t="shared" si="49"/>
        <v>104.60000000000001</v>
      </c>
      <c r="N81" s="238">
        <v>97.6</v>
      </c>
      <c r="O81" s="238">
        <v>84.033599999999993</v>
      </c>
      <c r="P81" s="238">
        <f t="shared" si="50"/>
        <v>104.94623655913978</v>
      </c>
      <c r="Q81" s="238">
        <v>114.32000000000001</v>
      </c>
      <c r="R81" s="238">
        <v>119.57872000000002</v>
      </c>
      <c r="S81" s="238">
        <f t="shared" si="44"/>
        <v>102.95727792000001</v>
      </c>
      <c r="T81" s="238">
        <f t="shared" si="45"/>
        <v>104.60000000000001</v>
      </c>
      <c r="U81" s="238">
        <v>119.57872000000002</v>
      </c>
      <c r="V81" s="238">
        <v>102.95727792000001</v>
      </c>
      <c r="W81" s="240">
        <f t="shared" si="41"/>
        <v>104.60000000000001</v>
      </c>
      <c r="X81" s="241">
        <v>154.65</v>
      </c>
      <c r="Y81" s="238">
        <v>161.76390000000001</v>
      </c>
      <c r="Z81" s="238">
        <v>139.2787179</v>
      </c>
      <c r="AA81" s="238">
        <f t="shared" si="36"/>
        <v>104.60000000000001</v>
      </c>
      <c r="AB81" s="238">
        <v>161.76390000000001</v>
      </c>
      <c r="AC81" s="238">
        <v>139.2787179</v>
      </c>
      <c r="AD81" s="238">
        <f t="shared" si="46"/>
        <v>104.60000000000001</v>
      </c>
      <c r="AE81" s="238">
        <v>162</v>
      </c>
      <c r="AF81" s="238">
        <v>151.4</v>
      </c>
      <c r="AG81" s="242">
        <f t="shared" si="51"/>
        <v>104.75266731328807</v>
      </c>
      <c r="AH81" s="311">
        <v>154.86000000000001</v>
      </c>
      <c r="AI81" s="312">
        <v>164</v>
      </c>
      <c r="AJ81" s="312">
        <v>153.26913580246915</v>
      </c>
      <c r="AK81" s="312">
        <f t="shared" si="52"/>
        <v>105.90210512721168</v>
      </c>
      <c r="AL81" s="312">
        <v>188.58099999999999</v>
      </c>
      <c r="AM81" s="312">
        <v>176.24174938271605</v>
      </c>
      <c r="AN81" s="314">
        <f t="shared" si="47"/>
        <v>121.77515174996769</v>
      </c>
      <c r="AO81" s="241">
        <v>217.05799999999999</v>
      </c>
      <c r="AP81" s="238">
        <v>327.04266799999999</v>
      </c>
      <c r="AQ81" s="238">
        <v>471.0872526064494</v>
      </c>
      <c r="AR81" s="242">
        <f t="shared" si="48"/>
        <v>150.67063549834609</v>
      </c>
      <c r="AS81" s="241">
        <v>553.36300000000006</v>
      </c>
      <c r="AT81" s="238">
        <v>650</v>
      </c>
      <c r="AU81" s="238">
        <v>559.65</v>
      </c>
      <c r="AV81" s="242">
        <f t="shared" si="53"/>
        <v>117.46358177182066</v>
      </c>
      <c r="AW81" s="166"/>
      <c r="AX81" s="27"/>
      <c r="AY81" s="130">
        <f t="shared" si="29"/>
        <v>0.15499292686698421</v>
      </c>
      <c r="AZ81" s="125">
        <f t="shared" si="42"/>
        <v>0</v>
      </c>
      <c r="BA81" s="125">
        <f t="shared" si="43"/>
        <v>0</v>
      </c>
      <c r="BB81" s="151"/>
      <c r="BC81" s="9"/>
      <c r="BD81" s="10"/>
      <c r="BE81" s="8"/>
      <c r="BF81" s="9"/>
      <c r="BG81" s="10"/>
      <c r="BH81" s="8"/>
      <c r="BI81" s="9"/>
      <c r="BJ81" s="10"/>
      <c r="BK81" s="8"/>
      <c r="BL81" s="9"/>
      <c r="BM81" s="10"/>
      <c r="BN81" s="8"/>
      <c r="BO81" s="9"/>
      <c r="BP81" s="10"/>
      <c r="BQ81" s="8"/>
      <c r="BR81" s="9"/>
      <c r="BS81" s="10"/>
      <c r="BT81" s="8"/>
      <c r="BU81" s="9"/>
      <c r="BV81" s="10"/>
      <c r="BW81" s="8"/>
      <c r="BX81" s="9"/>
      <c r="BY81" s="10"/>
      <c r="BZ81" s="8"/>
      <c r="CA81" s="9"/>
      <c r="CB81" s="52"/>
      <c r="CC81" s="53"/>
      <c r="CD81" s="54"/>
      <c r="CG81" s="102"/>
      <c r="CH81" s="48"/>
    </row>
    <row r="82" spans="1:86" s="47" customFormat="1" ht="56.25" hidden="1" customHeight="1" outlineLevel="1" x14ac:dyDescent="0.25">
      <c r="A82" s="234">
        <v>7</v>
      </c>
      <c r="B82" s="247" t="s">
        <v>53</v>
      </c>
      <c r="C82" s="236" t="s">
        <v>42</v>
      </c>
      <c r="D82" s="237">
        <v>787.40299999999991</v>
      </c>
      <c r="E82" s="238">
        <v>800</v>
      </c>
      <c r="F82" s="238">
        <v>102.86981380563702</v>
      </c>
      <c r="G82" s="238">
        <v>1058.596</v>
      </c>
      <c r="H82" s="238">
        <v>613.98568</v>
      </c>
      <c r="I82" s="238">
        <v>134.44144866097793</v>
      </c>
      <c r="J82" s="238">
        <v>70.033000000000001</v>
      </c>
      <c r="K82" s="238">
        <v>74.375046000000012</v>
      </c>
      <c r="L82" s="238">
        <v>43.137526680000001</v>
      </c>
      <c r="M82" s="238">
        <f t="shared" si="49"/>
        <v>106.2</v>
      </c>
      <c r="N82" s="238">
        <v>82.531999999999996</v>
      </c>
      <c r="O82" s="238">
        <v>47.868559999999995</v>
      </c>
      <c r="P82" s="238">
        <f t="shared" si="50"/>
        <v>117.84730055830821</v>
      </c>
      <c r="Q82" s="238">
        <v>118.729</v>
      </c>
      <c r="R82" s="238">
        <v>140.77630233562593</v>
      </c>
      <c r="S82" s="238">
        <f t="shared" si="44"/>
        <v>84.703585231464231</v>
      </c>
      <c r="T82" s="238">
        <f t="shared" si="45"/>
        <v>118.56943319292333</v>
      </c>
      <c r="U82" s="238">
        <v>213.23299999999998</v>
      </c>
      <c r="V82" s="238">
        <v>128.30000000000001</v>
      </c>
      <c r="W82" s="240">
        <f t="shared" si="41"/>
        <v>179.59639178296791</v>
      </c>
      <c r="X82" s="241">
        <v>166.012</v>
      </c>
      <c r="Y82" s="238">
        <v>176.304744</v>
      </c>
      <c r="Z82" s="238">
        <v>102.25675151999999</v>
      </c>
      <c r="AA82" s="238">
        <f t="shared" si="36"/>
        <v>106.2</v>
      </c>
      <c r="AB82" s="238">
        <v>176.304744</v>
      </c>
      <c r="AC82" s="238">
        <v>102.25675151999999</v>
      </c>
      <c r="AD82" s="238">
        <f t="shared" si="46"/>
        <v>106.2</v>
      </c>
      <c r="AE82" s="238">
        <v>310.7</v>
      </c>
      <c r="AF82" s="238">
        <v>193.4</v>
      </c>
      <c r="AG82" s="242">
        <f t="shared" si="51"/>
        <v>187.15514541117508</v>
      </c>
      <c r="AH82" s="311">
        <v>188.851</v>
      </c>
      <c r="AI82" s="312">
        <v>315.39999999999998</v>
      </c>
      <c r="AJ82" s="312">
        <v>196.32558738332798</v>
      </c>
      <c r="AK82" s="312">
        <f t="shared" si="52"/>
        <v>167.00997082355931</v>
      </c>
      <c r="AL82" s="312">
        <v>376.18900000000002</v>
      </c>
      <c r="AM82" s="312">
        <v>234.1646366269714</v>
      </c>
      <c r="AN82" s="314">
        <f t="shared" si="47"/>
        <v>199.19883929658832</v>
      </c>
      <c r="AO82" s="241">
        <v>306.16699999999997</v>
      </c>
      <c r="AP82" s="238">
        <v>625</v>
      </c>
      <c r="AQ82" s="238">
        <v>1241.1219784625296</v>
      </c>
      <c r="AR82" s="242">
        <f t="shared" si="48"/>
        <v>204.13695793472192</v>
      </c>
      <c r="AS82" s="241">
        <v>1058.596</v>
      </c>
      <c r="AT82" s="238">
        <v>1429</v>
      </c>
      <c r="AU82" s="238">
        <v>828.81999999999994</v>
      </c>
      <c r="AV82" s="242">
        <f t="shared" si="53"/>
        <v>134.99011898779139</v>
      </c>
      <c r="AW82" s="166"/>
      <c r="AX82" s="27"/>
      <c r="AY82" s="130">
        <f t="shared" si="29"/>
        <v>0.11379393383972797</v>
      </c>
      <c r="AZ82" s="125">
        <f t="shared" si="42"/>
        <v>61.026958590044586</v>
      </c>
      <c r="BA82" s="125">
        <f t="shared" si="43"/>
        <v>0</v>
      </c>
      <c r="BB82" s="151"/>
      <c r="BC82" s="9"/>
      <c r="BD82" s="10"/>
      <c r="BE82" s="8"/>
      <c r="BF82" s="9"/>
      <c r="BG82" s="10"/>
      <c r="BH82" s="8"/>
      <c r="BI82" s="9"/>
      <c r="BJ82" s="10"/>
      <c r="BK82" s="8"/>
      <c r="BL82" s="9"/>
      <c r="BM82" s="10"/>
      <c r="BN82" s="8"/>
      <c r="BO82" s="9"/>
      <c r="BP82" s="10"/>
      <c r="BQ82" s="8"/>
      <c r="BR82" s="9"/>
      <c r="BS82" s="10"/>
      <c r="BT82" s="8"/>
      <c r="BU82" s="9"/>
      <c r="BV82" s="10"/>
      <c r="BW82" s="8"/>
      <c r="BX82" s="9"/>
      <c r="BY82" s="10"/>
      <c r="BZ82" s="8"/>
      <c r="CA82" s="9"/>
      <c r="CB82" s="49"/>
      <c r="CC82" s="50"/>
      <c r="CD82" s="51"/>
      <c r="CG82" s="102"/>
      <c r="CH82" s="48"/>
    </row>
    <row r="83" spans="1:86" s="47" customFormat="1" ht="56.25" hidden="1" customHeight="1" outlineLevel="1" x14ac:dyDescent="0.25">
      <c r="A83" s="234">
        <v>8</v>
      </c>
      <c r="B83" s="247" t="s">
        <v>148</v>
      </c>
      <c r="C83" s="236" t="s">
        <v>54</v>
      </c>
      <c r="D83" s="237">
        <v>2198.2199999999998</v>
      </c>
      <c r="E83" s="238">
        <v>2400</v>
      </c>
      <c r="F83" s="238">
        <v>109.17924502552066</v>
      </c>
      <c r="G83" s="238">
        <v>2664.36</v>
      </c>
      <c r="H83" s="243">
        <v>321.44704092000001</v>
      </c>
      <c r="I83" s="238">
        <v>121.20533886508176</v>
      </c>
      <c r="J83" s="238">
        <v>342.66</v>
      </c>
      <c r="K83" s="238">
        <v>371.10077999999999</v>
      </c>
      <c r="L83" s="243">
        <v>44.772195804660001</v>
      </c>
      <c r="M83" s="238">
        <f t="shared" si="49"/>
        <v>108.3</v>
      </c>
      <c r="N83" s="238">
        <v>371.3</v>
      </c>
      <c r="O83" s="243">
        <v>44.7962311</v>
      </c>
      <c r="P83" s="238">
        <f t="shared" si="50"/>
        <v>108.35813926340978</v>
      </c>
      <c r="Q83" s="238">
        <v>498.09</v>
      </c>
      <c r="R83" s="238">
        <v>501.7</v>
      </c>
      <c r="S83" s="243">
        <f t="shared" si="44"/>
        <v>60.132200357781748</v>
      </c>
      <c r="T83" s="238">
        <f t="shared" si="45"/>
        <v>100.72476861611355</v>
      </c>
      <c r="U83" s="238">
        <v>503.1</v>
      </c>
      <c r="V83" s="243">
        <v>60.3</v>
      </c>
      <c r="W83" s="240">
        <f t="shared" si="41"/>
        <v>101.00584231765343</v>
      </c>
      <c r="X83" s="246">
        <v>728.4</v>
      </c>
      <c r="Y83" s="238">
        <v>788.85719999999992</v>
      </c>
      <c r="Z83" s="243">
        <v>95.173254608400001</v>
      </c>
      <c r="AA83" s="238">
        <f t="shared" si="36"/>
        <v>108.3</v>
      </c>
      <c r="AB83" s="238">
        <v>788.85719999999992</v>
      </c>
      <c r="AC83" s="243">
        <v>95.173254608400001</v>
      </c>
      <c r="AD83" s="238">
        <f t="shared" si="46"/>
        <v>108.3</v>
      </c>
      <c r="AE83" s="238">
        <v>789.1</v>
      </c>
      <c r="AF83" s="243">
        <v>95.6</v>
      </c>
      <c r="AG83" s="242">
        <f t="shared" si="51"/>
        <v>108.33333333333334</v>
      </c>
      <c r="AH83" s="316">
        <v>930.43299999999999</v>
      </c>
      <c r="AI83" s="312">
        <v>1007.6556899999999</v>
      </c>
      <c r="AJ83" s="315">
        <v>121.57063603143</v>
      </c>
      <c r="AK83" s="312">
        <f t="shared" si="52"/>
        <v>108.2996508077422</v>
      </c>
      <c r="AL83" s="312">
        <v>1109.31</v>
      </c>
      <c r="AM83" s="315">
        <v>133.83492357</v>
      </c>
      <c r="AN83" s="314">
        <f t="shared" si="47"/>
        <v>119.2251349640436</v>
      </c>
      <c r="AO83" s="246">
        <v>1379.79</v>
      </c>
      <c r="AP83" s="238">
        <v>1578.3125700000001</v>
      </c>
      <c r="AQ83" s="243">
        <v>191.6215221171455</v>
      </c>
      <c r="AR83" s="242">
        <f t="shared" si="48"/>
        <v>114.38788293870807</v>
      </c>
      <c r="AS83" s="241">
        <v>2664.36</v>
      </c>
      <c r="AT83" s="238">
        <v>3000</v>
      </c>
      <c r="AU83" s="243">
        <v>361.94100000000003</v>
      </c>
      <c r="AV83" s="242">
        <f t="shared" si="53"/>
        <v>112.59739674818718</v>
      </c>
      <c r="AW83" s="166"/>
      <c r="AX83" s="27"/>
      <c r="AY83" s="130">
        <f t="shared" si="29"/>
        <v>0.1059112369328653</v>
      </c>
      <c r="AZ83" s="125">
        <f t="shared" si="42"/>
        <v>0.28107370153988143</v>
      </c>
      <c r="BA83" s="125">
        <f t="shared" si="43"/>
        <v>0</v>
      </c>
      <c r="BB83" s="152"/>
      <c r="BC83" s="30"/>
      <c r="BD83" s="31"/>
      <c r="BE83" s="29"/>
      <c r="BF83" s="30"/>
      <c r="BG83" s="31"/>
      <c r="BH83" s="29"/>
      <c r="BI83" s="30"/>
      <c r="BJ83" s="31"/>
      <c r="BK83" s="29"/>
      <c r="BL83" s="30"/>
      <c r="BM83" s="31"/>
      <c r="BN83" s="29"/>
      <c r="BO83" s="30"/>
      <c r="BP83" s="31"/>
      <c r="BQ83" s="29"/>
      <c r="BR83" s="30"/>
      <c r="BS83" s="31"/>
      <c r="BT83" s="29"/>
      <c r="BU83" s="30"/>
      <c r="BV83" s="31"/>
      <c r="BW83" s="29"/>
      <c r="BX83" s="30"/>
      <c r="BY83" s="31"/>
      <c r="BZ83" s="29"/>
      <c r="CA83" s="30"/>
      <c r="CB83" s="49"/>
      <c r="CC83" s="50"/>
      <c r="CD83" s="51"/>
      <c r="CG83" s="102"/>
      <c r="CH83" s="48"/>
    </row>
    <row r="84" spans="1:86" s="47" customFormat="1" ht="56.25" hidden="1" customHeight="1" outlineLevel="1" thickBot="1" x14ac:dyDescent="0.3">
      <c r="A84" s="234">
        <v>9</v>
      </c>
      <c r="B84" s="247" t="s">
        <v>55</v>
      </c>
      <c r="C84" s="236" t="s">
        <v>42</v>
      </c>
      <c r="D84" s="237">
        <v>344.95</v>
      </c>
      <c r="E84" s="238">
        <v>350</v>
      </c>
      <c r="F84" s="238">
        <v>100.53610551851824</v>
      </c>
      <c r="G84" s="238">
        <v>346.26800000000003</v>
      </c>
      <c r="H84" s="238">
        <v>164.47730000000001</v>
      </c>
      <c r="I84" s="238">
        <v>100.3820843600522</v>
      </c>
      <c r="J84" s="238">
        <v>12.013000000000002</v>
      </c>
      <c r="K84" s="238">
        <v>12.841897000000001</v>
      </c>
      <c r="L84" s="238">
        <v>6.099901075</v>
      </c>
      <c r="M84" s="238">
        <f t="shared" si="49"/>
        <v>106.89999999999999</v>
      </c>
      <c r="N84" s="238">
        <v>25.689999999999998</v>
      </c>
      <c r="O84" s="238">
        <v>12.202749999999998</v>
      </c>
      <c r="P84" s="238">
        <f t="shared" si="50"/>
        <v>213.85166070090727</v>
      </c>
      <c r="Q84" s="238">
        <v>64.614000000000004</v>
      </c>
      <c r="R84" s="238">
        <v>64.7</v>
      </c>
      <c r="S84" s="238">
        <f t="shared" si="44"/>
        <v>32.579354659334889</v>
      </c>
      <c r="T84" s="238">
        <f t="shared" si="45"/>
        <v>100.13309809019717</v>
      </c>
      <c r="U84" s="238">
        <v>64.741</v>
      </c>
      <c r="V84" s="238">
        <v>32.6</v>
      </c>
      <c r="W84" s="240">
        <f t="shared" si="41"/>
        <v>100.19655183087255</v>
      </c>
      <c r="X84" s="241">
        <v>84.080999999999989</v>
      </c>
      <c r="Y84" s="238">
        <v>89.882588999999982</v>
      </c>
      <c r="Z84" s="238">
        <v>42.69422977499999</v>
      </c>
      <c r="AA84" s="238">
        <f t="shared" si="36"/>
        <v>106.89999999999999</v>
      </c>
      <c r="AB84" s="238">
        <v>89.882588999999982</v>
      </c>
      <c r="AC84" s="238">
        <v>42.69422977499999</v>
      </c>
      <c r="AD84" s="238">
        <f t="shared" si="46"/>
        <v>106.89999999999999</v>
      </c>
      <c r="AE84" s="238">
        <v>90</v>
      </c>
      <c r="AF84" s="238">
        <v>45.1</v>
      </c>
      <c r="AG84" s="242">
        <f t="shared" si="51"/>
        <v>107.03964034680844</v>
      </c>
      <c r="AH84" s="311">
        <v>90.961999999999989</v>
      </c>
      <c r="AI84" s="312">
        <v>97.238377999999983</v>
      </c>
      <c r="AJ84" s="312">
        <v>46.722787197777777</v>
      </c>
      <c r="AK84" s="312">
        <f t="shared" si="52"/>
        <v>106.89999999999999</v>
      </c>
      <c r="AL84" s="312">
        <v>110.28699999999999</v>
      </c>
      <c r="AM84" s="312">
        <v>52.99261606031024</v>
      </c>
      <c r="AN84" s="314">
        <f t="shared" si="47"/>
        <v>121.24513533123722</v>
      </c>
      <c r="AO84" s="241">
        <v>128.553</v>
      </c>
      <c r="AP84" s="238">
        <v>181.423157</v>
      </c>
      <c r="AQ84" s="238">
        <v>86.175999574999992</v>
      </c>
      <c r="AR84" s="242">
        <f t="shared" si="48"/>
        <v>141.12712811058475</v>
      </c>
      <c r="AS84" s="241">
        <v>346.26799999999997</v>
      </c>
      <c r="AT84" s="238">
        <v>375</v>
      </c>
      <c r="AU84" s="238">
        <v>178.125</v>
      </c>
      <c r="AV84" s="242">
        <f t="shared" si="53"/>
        <v>108.29761918513985</v>
      </c>
      <c r="AW84" s="137"/>
      <c r="AX84" s="148"/>
      <c r="AY84" s="130">
        <f t="shared" si="29"/>
        <v>4.7511233108204778E-2</v>
      </c>
      <c r="AZ84" s="125">
        <f t="shared" si="42"/>
        <v>6.3453740675385006E-2</v>
      </c>
      <c r="BA84" s="125">
        <f t="shared" si="43"/>
        <v>0</v>
      </c>
      <c r="BB84" s="153"/>
      <c r="BC84" s="15"/>
      <c r="BD84" s="16"/>
      <c r="BE84" s="14"/>
      <c r="BF84" s="15"/>
      <c r="BG84" s="16"/>
      <c r="BH84" s="14"/>
      <c r="BI84" s="15"/>
      <c r="BJ84" s="16"/>
      <c r="BK84" s="14"/>
      <c r="BL84" s="15"/>
      <c r="BM84" s="16"/>
      <c r="BN84" s="14"/>
      <c r="BO84" s="15"/>
      <c r="BP84" s="16"/>
      <c r="BQ84" s="14"/>
      <c r="BR84" s="15"/>
      <c r="BS84" s="16"/>
      <c r="BT84" s="14"/>
      <c r="BU84" s="15"/>
      <c r="BV84" s="16"/>
      <c r="BW84" s="14"/>
      <c r="BX84" s="15"/>
      <c r="BY84" s="16"/>
      <c r="BZ84" s="14"/>
      <c r="CA84" s="15"/>
      <c r="CB84" s="55"/>
      <c r="CC84" s="56"/>
      <c r="CD84" s="57"/>
      <c r="CG84" s="102"/>
      <c r="CH84" s="48"/>
    </row>
    <row r="85" spans="1:86" s="84" customFormat="1" ht="51.75" customHeight="1" collapsed="1" thickBot="1" x14ac:dyDescent="0.3">
      <c r="A85" s="234" t="s">
        <v>66</v>
      </c>
      <c r="B85" s="245" t="s">
        <v>4</v>
      </c>
      <c r="C85" s="236" t="s">
        <v>10</v>
      </c>
      <c r="D85" s="237">
        <v>18896.983141082521</v>
      </c>
      <c r="E85" s="238">
        <v>21296.9</v>
      </c>
      <c r="F85" s="238">
        <v>112.7</v>
      </c>
      <c r="G85" s="238" t="s">
        <v>15</v>
      </c>
      <c r="H85" s="238">
        <v>22648</v>
      </c>
      <c r="I85" s="238">
        <v>112.7</v>
      </c>
      <c r="J85" s="238">
        <v>1596.3</v>
      </c>
      <c r="K85" s="238" t="s">
        <v>15</v>
      </c>
      <c r="L85" s="238">
        <v>2058.3000000000002</v>
      </c>
      <c r="M85" s="238">
        <v>106.5</v>
      </c>
      <c r="N85" s="238" t="s">
        <v>101</v>
      </c>
      <c r="O85" s="238">
        <v>1969.7</v>
      </c>
      <c r="P85" s="244">
        <v>101.9</v>
      </c>
      <c r="Q85" s="238">
        <f>+V85/W85*100</f>
        <v>3871.6621253405997</v>
      </c>
      <c r="R85" s="238" t="s">
        <v>101</v>
      </c>
      <c r="S85" s="238">
        <v>4388.2</v>
      </c>
      <c r="T85" s="244">
        <f>+W85/V85*S85</f>
        <v>113.34150186501512</v>
      </c>
      <c r="U85" s="238" t="s">
        <v>101</v>
      </c>
      <c r="V85" s="238">
        <v>4262.7</v>
      </c>
      <c r="W85" s="262">
        <v>110.1</v>
      </c>
      <c r="X85" s="241">
        <v>5610.3</v>
      </c>
      <c r="Y85" s="238" t="s">
        <v>15</v>
      </c>
      <c r="Z85" s="238">
        <v>6238.0922800000008</v>
      </c>
      <c r="AA85" s="238">
        <v>111.29121674359071</v>
      </c>
      <c r="AB85" s="238" t="s">
        <v>101</v>
      </c>
      <c r="AC85" s="238">
        <v>6238.0922800000008</v>
      </c>
      <c r="AD85" s="238">
        <v>111.3</v>
      </c>
      <c r="AE85" s="238" t="s">
        <v>15</v>
      </c>
      <c r="AF85" s="238">
        <v>7486.2</v>
      </c>
      <c r="AG85" s="242">
        <v>122.5</v>
      </c>
      <c r="AH85" s="311">
        <v>7300.9</v>
      </c>
      <c r="AI85" s="312" t="s">
        <v>15</v>
      </c>
      <c r="AJ85" s="312">
        <v>8359.5</v>
      </c>
      <c r="AK85" s="312">
        <v>114.5</v>
      </c>
      <c r="AL85" s="312" t="s">
        <v>15</v>
      </c>
      <c r="AM85" s="312">
        <v>9693.5</v>
      </c>
      <c r="AN85" s="314">
        <v>122.9</v>
      </c>
      <c r="AO85" s="241">
        <v>10167.700000000001</v>
      </c>
      <c r="AP85" s="238" t="s">
        <v>15</v>
      </c>
      <c r="AQ85" s="238">
        <v>15788.050769230769</v>
      </c>
      <c r="AR85" s="242">
        <v>122.6</v>
      </c>
      <c r="AS85" s="241">
        <v>22648</v>
      </c>
      <c r="AT85" s="238" t="s">
        <v>15</v>
      </c>
      <c r="AU85" s="238">
        <v>26023</v>
      </c>
      <c r="AV85" s="242">
        <v>117.2</v>
      </c>
      <c r="AW85" s="128"/>
      <c r="AX85" s="135"/>
      <c r="AY85" s="130">
        <f t="shared" si="29"/>
        <v>6.9419089658603106</v>
      </c>
      <c r="AZ85" s="125">
        <f t="shared" si="42"/>
        <v>-3.2415018650151239</v>
      </c>
      <c r="BA85" s="125">
        <f t="shared" si="43"/>
        <v>8.7832564092877874E-3</v>
      </c>
      <c r="BB85" s="131"/>
      <c r="BC85" s="80"/>
      <c r="BD85" s="74"/>
      <c r="BE85" s="72"/>
      <c r="BF85" s="80"/>
      <c r="BG85" s="74"/>
      <c r="BH85" s="72"/>
      <c r="BI85" s="80"/>
      <c r="BJ85" s="74"/>
      <c r="BK85" s="72"/>
      <c r="BL85" s="80"/>
      <c r="BM85" s="74"/>
      <c r="BN85" s="72"/>
      <c r="BO85" s="80"/>
      <c r="BP85" s="74"/>
      <c r="BQ85" s="72"/>
      <c r="BR85" s="80"/>
      <c r="BS85" s="74"/>
      <c r="BT85" s="72"/>
      <c r="BU85" s="80"/>
      <c r="BV85" s="74"/>
      <c r="BW85" s="72"/>
      <c r="BX85" s="80"/>
      <c r="BY85" s="74"/>
      <c r="BZ85" s="72"/>
      <c r="CA85" s="80"/>
      <c r="CB85" s="81"/>
      <c r="CC85" s="82"/>
      <c r="CD85" s="83"/>
      <c r="CG85" s="103">
        <f>+AC85-AC85*100/AD85</f>
        <v>633.3373114465403</v>
      </c>
    </row>
    <row r="86" spans="1:86" s="47" customFormat="1" ht="57.75" hidden="1" customHeight="1" outlineLevel="1" x14ac:dyDescent="0.25">
      <c r="A86" s="234">
        <v>1</v>
      </c>
      <c r="B86" s="247" t="s">
        <v>57</v>
      </c>
      <c r="C86" s="236" t="s">
        <v>17</v>
      </c>
      <c r="D86" s="237">
        <v>543.95604395604403</v>
      </c>
      <c r="E86" s="238">
        <v>594</v>
      </c>
      <c r="F86" s="238">
        <v>109.2</v>
      </c>
      <c r="G86" s="238">
        <v>594</v>
      </c>
      <c r="H86" s="238">
        <v>9455.4</v>
      </c>
      <c r="I86" s="238">
        <v>109.2</v>
      </c>
      <c r="J86" s="238">
        <v>51.2</v>
      </c>
      <c r="K86" s="238">
        <v>52.993928447911465</v>
      </c>
      <c r="L86" s="238">
        <v>1006.8846405103178</v>
      </c>
      <c r="M86" s="238">
        <f>+K86/J86*100</f>
        <v>103.50376649982707</v>
      </c>
      <c r="N86" s="238">
        <v>54.2</v>
      </c>
      <c r="O86" s="238">
        <v>1029.8</v>
      </c>
      <c r="P86" s="244">
        <f>+N86/J86*100</f>
        <v>105.859375</v>
      </c>
      <c r="Q86" s="238">
        <v>103.46407679716376</v>
      </c>
      <c r="R86" s="238">
        <v>106.5</v>
      </c>
      <c r="S86" s="238">
        <f>+V86/U86*R86</f>
        <v>2274.4391141896645</v>
      </c>
      <c r="T86" s="244">
        <f>+R86/Q86*100</f>
        <v>102.9342775742232</v>
      </c>
      <c r="U86" s="238">
        <v>110.696</v>
      </c>
      <c r="V86" s="238">
        <v>2364.0498796651559</v>
      </c>
      <c r="W86" s="262">
        <f t="shared" si="41"/>
        <v>106.98979145874377</v>
      </c>
      <c r="X86" s="241">
        <v>158.40000000000006</v>
      </c>
      <c r="Y86" s="238">
        <v>160.60876254082928</v>
      </c>
      <c r="Z86" s="238">
        <v>3051.5664882757565</v>
      </c>
      <c r="AA86" s="238">
        <f t="shared" si="36"/>
        <v>101.39442079597805</v>
      </c>
      <c r="AB86" s="238">
        <v>160.60876254082928</v>
      </c>
      <c r="AC86" s="238">
        <v>3051.5664882757565</v>
      </c>
      <c r="AD86" s="238">
        <f t="shared" ref="AD86:AD91" si="54">+AB86/X86*100</f>
        <v>101.39442079597805</v>
      </c>
      <c r="AE86" s="238">
        <v>169.4</v>
      </c>
      <c r="AF86" s="238">
        <v>3701.7000000000003</v>
      </c>
      <c r="AG86" s="242">
        <f t="shared" ref="AG86:AG91" si="55">+AE86/X86*100</f>
        <v>106.9444444444444</v>
      </c>
      <c r="AH86" s="311">
        <v>193.00448430493273</v>
      </c>
      <c r="AI86" s="312">
        <v>215.2275735263421</v>
      </c>
      <c r="AJ86" s="312">
        <v>4089.3238970005</v>
      </c>
      <c r="AK86" s="312">
        <f>+AI86/AH86*100</f>
        <v>111.51428646927111</v>
      </c>
      <c r="AL86" s="312">
        <v>227</v>
      </c>
      <c r="AM86" s="312">
        <v>4731.6000000000004</v>
      </c>
      <c r="AN86" s="314">
        <f>+AL86/AH86*100</f>
        <v>117.61384758364312</v>
      </c>
      <c r="AO86" s="241">
        <v>288.5</v>
      </c>
      <c r="AP86" s="238">
        <v>341.8</v>
      </c>
      <c r="AQ86" s="238">
        <v>6196.43596019498</v>
      </c>
      <c r="AR86" s="242">
        <f>+AP86/AO86*100</f>
        <v>118.47487001733103</v>
      </c>
      <c r="AS86" s="241">
        <v>594</v>
      </c>
      <c r="AT86" s="238">
        <v>670</v>
      </c>
      <c r="AU86" s="238">
        <v>12730</v>
      </c>
      <c r="AV86" s="242">
        <f>+AT86/AS86*100</f>
        <v>112.7946127946128</v>
      </c>
      <c r="AW86" s="172"/>
      <c r="AX86" s="154"/>
      <c r="AY86" s="130">
        <f t="shared" si="29"/>
        <v>3.3958613970488321</v>
      </c>
      <c r="AZ86" s="125">
        <f t="shared" si="42"/>
        <v>4.0555138845205647</v>
      </c>
      <c r="BA86" s="125">
        <f t="shared" si="43"/>
        <v>0</v>
      </c>
      <c r="BB86" s="151"/>
      <c r="BC86" s="9"/>
      <c r="BD86" s="10"/>
      <c r="BE86" s="8"/>
      <c r="BF86" s="9"/>
      <c r="BG86" s="10"/>
      <c r="BH86" s="8"/>
      <c r="BI86" s="9"/>
      <c r="BJ86" s="10"/>
      <c r="BK86" s="8"/>
      <c r="BL86" s="9"/>
      <c r="BM86" s="10"/>
      <c r="BN86" s="8"/>
      <c r="BO86" s="9"/>
      <c r="BP86" s="10"/>
      <c r="BQ86" s="8"/>
      <c r="BR86" s="9"/>
      <c r="BS86" s="10"/>
      <c r="BT86" s="8"/>
      <c r="BU86" s="9"/>
      <c r="BV86" s="10"/>
      <c r="BW86" s="8"/>
      <c r="BX86" s="9"/>
      <c r="BY86" s="10"/>
      <c r="BZ86" s="8"/>
      <c r="CA86" s="9"/>
      <c r="CB86" s="44"/>
      <c r="CC86" s="45"/>
      <c r="CD86" s="46"/>
      <c r="CG86" s="102"/>
      <c r="CH86" s="48"/>
    </row>
    <row r="87" spans="1:86" s="47" customFormat="1" ht="57.75" hidden="1" customHeight="1" outlineLevel="1" x14ac:dyDescent="0.25">
      <c r="A87" s="234">
        <v>2</v>
      </c>
      <c r="B87" s="247" t="s">
        <v>58</v>
      </c>
      <c r="C87" s="236" t="s">
        <v>59</v>
      </c>
      <c r="D87" s="237">
        <v>365.29680365296804</v>
      </c>
      <c r="E87" s="238">
        <v>400</v>
      </c>
      <c r="F87" s="238">
        <v>109.5</v>
      </c>
      <c r="G87" s="238">
        <v>400</v>
      </c>
      <c r="H87" s="238">
        <v>2560</v>
      </c>
      <c r="I87" s="238">
        <v>109.5</v>
      </c>
      <c r="J87" s="238">
        <v>30.2</v>
      </c>
      <c r="K87" s="238">
        <v>36.38389117319295</v>
      </c>
      <c r="L87" s="238">
        <v>145.5355646927718</v>
      </c>
      <c r="M87" s="238">
        <f>+K87/J87*100</f>
        <v>120.47646083838725</v>
      </c>
      <c r="N87" s="238">
        <v>33.6</v>
      </c>
      <c r="O87" s="238">
        <v>134.4</v>
      </c>
      <c r="P87" s="244">
        <f>+N87/J87*100</f>
        <v>111.25827814569537</v>
      </c>
      <c r="Q87" s="238">
        <v>62.5</v>
      </c>
      <c r="R87" s="238">
        <v>73.14479037774278</v>
      </c>
      <c r="S87" s="238">
        <f>+V87/U87*R87</f>
        <v>292.57916151097112</v>
      </c>
      <c r="T87" s="244">
        <f>+R87/Q87*100</f>
        <v>117.03166460438845</v>
      </c>
      <c r="U87" s="238">
        <v>70</v>
      </c>
      <c r="V87" s="238">
        <v>280</v>
      </c>
      <c r="W87" s="262">
        <f t="shared" si="41"/>
        <v>112.00000000000001</v>
      </c>
      <c r="X87" s="241">
        <v>93.300000000000011</v>
      </c>
      <c r="Y87" s="238">
        <v>110.26870263997233</v>
      </c>
      <c r="Z87" s="238">
        <v>441.07481055988933</v>
      </c>
      <c r="AA87" s="238">
        <f t="shared" si="36"/>
        <v>118.18724827435403</v>
      </c>
      <c r="AB87" s="238">
        <v>110.26870263997233</v>
      </c>
      <c r="AC87" s="238">
        <v>441.07481055988933</v>
      </c>
      <c r="AD87" s="238">
        <f t="shared" si="54"/>
        <v>118.18724827435403</v>
      </c>
      <c r="AE87" s="238">
        <v>118.7</v>
      </c>
      <c r="AF87" s="238">
        <v>548.54</v>
      </c>
      <c r="AG87" s="242">
        <f t="shared" si="55"/>
        <v>127.22400857449088</v>
      </c>
      <c r="AH87" s="311">
        <v>108.35777126099708</v>
      </c>
      <c r="AI87" s="312">
        <v>147.76818480913039</v>
      </c>
      <c r="AJ87" s="312">
        <v>591.07273923652156</v>
      </c>
      <c r="AK87" s="312">
        <f>+AI87/AH87*100</f>
        <v>136.3706387548402</v>
      </c>
      <c r="AL87" s="312">
        <v>158.6</v>
      </c>
      <c r="AM87" s="312">
        <v>666.12</v>
      </c>
      <c r="AN87" s="314">
        <f>+AL87/AH87*100</f>
        <v>146.36698240866033</v>
      </c>
      <c r="AO87" s="241">
        <v>174.59999999999997</v>
      </c>
      <c r="AP87" s="238">
        <v>238.6</v>
      </c>
      <c r="AQ87" s="238">
        <v>895.63567688599926</v>
      </c>
      <c r="AR87" s="242">
        <f>+AP87/AO87*100</f>
        <v>136.65521191294388</v>
      </c>
      <c r="AS87" s="241">
        <v>400</v>
      </c>
      <c r="AT87" s="238">
        <v>460</v>
      </c>
      <c r="AU87" s="238">
        <v>1840</v>
      </c>
      <c r="AV87" s="242">
        <f>+AT87/AS87*100</f>
        <v>114.99999999999999</v>
      </c>
      <c r="AW87" s="169"/>
      <c r="AX87" s="27"/>
      <c r="AY87" s="422" t="s">
        <v>194</v>
      </c>
      <c r="AZ87" s="419"/>
      <c r="BA87" s="125">
        <f t="shared" si="43"/>
        <v>0</v>
      </c>
      <c r="BB87" s="151"/>
      <c r="BC87" s="9"/>
      <c r="BD87" s="10"/>
      <c r="BE87" s="8"/>
      <c r="BF87" s="9"/>
      <c r="BG87" s="10"/>
      <c r="BH87" s="8"/>
      <c r="BI87" s="9"/>
      <c r="BJ87" s="10"/>
      <c r="BK87" s="8"/>
      <c r="BL87" s="9"/>
      <c r="BM87" s="10"/>
      <c r="BN87" s="8"/>
      <c r="BO87" s="9"/>
      <c r="BP87" s="10"/>
      <c r="BQ87" s="8"/>
      <c r="BR87" s="9"/>
      <c r="BS87" s="10"/>
      <c r="BT87" s="8"/>
      <c r="BU87" s="9"/>
      <c r="BV87" s="10"/>
      <c r="BW87" s="8"/>
      <c r="BX87" s="9"/>
      <c r="BY87" s="10"/>
      <c r="BZ87" s="8"/>
      <c r="CA87" s="9"/>
      <c r="CB87" s="49"/>
      <c r="CC87" s="50"/>
      <c r="CD87" s="51"/>
      <c r="CG87" s="102"/>
      <c r="CH87" s="48"/>
    </row>
    <row r="88" spans="1:86" s="47" customFormat="1" ht="57.75" hidden="1" customHeight="1" outlineLevel="1" x14ac:dyDescent="0.25">
      <c r="A88" s="234">
        <v>3</v>
      </c>
      <c r="B88" s="247" t="s">
        <v>60</v>
      </c>
      <c r="C88" s="236" t="s">
        <v>17</v>
      </c>
      <c r="D88" s="237">
        <v>113.76673040152964</v>
      </c>
      <c r="E88" s="238">
        <v>119</v>
      </c>
      <c r="F88" s="238">
        <v>104.6</v>
      </c>
      <c r="G88" s="238">
        <v>119</v>
      </c>
      <c r="H88" s="243">
        <v>2856</v>
      </c>
      <c r="I88" s="238">
        <v>104.6</v>
      </c>
      <c r="J88" s="238">
        <v>10.4</v>
      </c>
      <c r="K88" s="238">
        <v>12.655266495023634</v>
      </c>
      <c r="L88" s="243">
        <v>329.03692887061447</v>
      </c>
      <c r="M88" s="238">
        <f>+K88/J88*100</f>
        <v>121.68525475984262</v>
      </c>
      <c r="N88" s="238">
        <v>11.5</v>
      </c>
      <c r="O88" s="243">
        <v>299</v>
      </c>
      <c r="P88" s="244">
        <f>+N88/J88*100</f>
        <v>110.57692307692308</v>
      </c>
      <c r="Q88" s="238">
        <v>21.3</v>
      </c>
      <c r="R88" s="238">
        <v>25.441666218345311</v>
      </c>
      <c r="S88" s="243">
        <f>+V88/U88*R88</f>
        <v>661.48332167697811</v>
      </c>
      <c r="T88" s="244">
        <f>+R88/Q88*100</f>
        <v>119.44444233964934</v>
      </c>
      <c r="U88" s="238">
        <v>21.5</v>
      </c>
      <c r="V88" s="243">
        <v>559</v>
      </c>
      <c r="W88" s="262">
        <f t="shared" si="41"/>
        <v>100.93896713615023</v>
      </c>
      <c r="X88" s="241">
        <v>31.600000000000005</v>
      </c>
      <c r="Y88" s="238">
        <v>38.354331353033857</v>
      </c>
      <c r="Z88" s="243">
        <v>997.21261517888024</v>
      </c>
      <c r="AA88" s="238">
        <f t="shared" si="36"/>
        <v>121.37446630706914</v>
      </c>
      <c r="AB88" s="238">
        <v>38.354331353033857</v>
      </c>
      <c r="AC88" s="243">
        <v>997.21261517888024</v>
      </c>
      <c r="AD88" s="238">
        <f t="shared" si="54"/>
        <v>121.37446630706914</v>
      </c>
      <c r="AE88" s="238">
        <v>39.4</v>
      </c>
      <c r="AF88" s="243">
        <v>1242.5999999999999</v>
      </c>
      <c r="AG88" s="242">
        <f t="shared" si="55"/>
        <v>124.68354430379745</v>
      </c>
      <c r="AH88" s="311">
        <v>38.415545590433481</v>
      </c>
      <c r="AI88" s="312">
        <v>51.397629498827968</v>
      </c>
      <c r="AJ88" s="315">
        <v>1336.3383669695272</v>
      </c>
      <c r="AK88" s="312">
        <f>+AI88/AH88*100</f>
        <v>133.79382931796076</v>
      </c>
      <c r="AL88" s="312">
        <v>52.8</v>
      </c>
      <c r="AM88" s="315">
        <v>1478.3999999999999</v>
      </c>
      <c r="AN88" s="314">
        <f>+AL88/AH88*100</f>
        <v>137.44435797665369</v>
      </c>
      <c r="AO88" s="241">
        <v>57.300000000000004</v>
      </c>
      <c r="AP88" s="238">
        <v>80.400000000000006</v>
      </c>
      <c r="AQ88" s="243">
        <v>2024.9154433944329</v>
      </c>
      <c r="AR88" s="242">
        <f>+AP88/AO88*100</f>
        <v>140.31413612565444</v>
      </c>
      <c r="AS88" s="241">
        <v>119</v>
      </c>
      <c r="AT88" s="238">
        <v>160</v>
      </c>
      <c r="AU88" s="243">
        <v>4160</v>
      </c>
      <c r="AV88" s="242">
        <f>+AT88/AS88*100</f>
        <v>134.45378151260505</v>
      </c>
      <c r="AW88" s="169"/>
      <c r="AX88" s="27"/>
      <c r="AY88" s="423"/>
      <c r="AZ88" s="424"/>
      <c r="BA88" s="125">
        <f t="shared" si="43"/>
        <v>0</v>
      </c>
      <c r="BB88" s="151"/>
      <c r="BC88" s="12"/>
      <c r="BD88" s="10"/>
      <c r="BE88" s="8"/>
      <c r="BF88" s="12"/>
      <c r="BG88" s="10"/>
      <c r="BH88" s="8"/>
      <c r="BI88" s="12"/>
      <c r="BJ88" s="10"/>
      <c r="BK88" s="8"/>
      <c r="BL88" s="12"/>
      <c r="BM88" s="10"/>
      <c r="BN88" s="8"/>
      <c r="BO88" s="12"/>
      <c r="BP88" s="10"/>
      <c r="BQ88" s="8"/>
      <c r="BR88" s="12"/>
      <c r="BS88" s="10"/>
      <c r="BT88" s="8"/>
      <c r="BU88" s="12"/>
      <c r="BV88" s="10"/>
      <c r="BW88" s="8"/>
      <c r="BX88" s="12"/>
      <c r="BY88" s="10"/>
      <c r="BZ88" s="8"/>
      <c r="CA88" s="12"/>
      <c r="CB88" s="52"/>
      <c r="CC88" s="53"/>
      <c r="CD88" s="54"/>
      <c r="CG88" s="102"/>
      <c r="CH88" s="48"/>
    </row>
    <row r="89" spans="1:86" s="47" customFormat="1" ht="57.75" hidden="1" customHeight="1" outlineLevel="1" x14ac:dyDescent="0.25">
      <c r="A89" s="234">
        <v>4</v>
      </c>
      <c r="B89" s="247" t="s">
        <v>61</v>
      </c>
      <c r="C89" s="236" t="s">
        <v>62</v>
      </c>
      <c r="D89" s="237">
        <v>359.31899641577064</v>
      </c>
      <c r="E89" s="238">
        <v>401</v>
      </c>
      <c r="F89" s="238">
        <v>111.6</v>
      </c>
      <c r="G89" s="238">
        <v>401</v>
      </c>
      <c r="H89" s="238">
        <v>4812</v>
      </c>
      <c r="I89" s="238">
        <v>111.6</v>
      </c>
      <c r="J89" s="238">
        <v>34.9</v>
      </c>
      <c r="K89" s="238">
        <v>35.592937017253973</v>
      </c>
      <c r="L89" s="238">
        <v>480.50464973292867</v>
      </c>
      <c r="M89" s="238">
        <f>+K89/J89*100</f>
        <v>101.98549288611454</v>
      </c>
      <c r="N89" s="238">
        <v>36.1</v>
      </c>
      <c r="O89" s="238">
        <v>411.1</v>
      </c>
      <c r="P89" s="244">
        <f>+N89/J89*100</f>
        <v>103.4383954154728</v>
      </c>
      <c r="Q89" s="238">
        <v>71.245089147139439</v>
      </c>
      <c r="R89" s="238">
        <v>71.599999999999994</v>
      </c>
      <c r="S89" s="238">
        <f>+V89/U89*R89</f>
        <v>965.98826422779837</v>
      </c>
      <c r="T89" s="244">
        <f>+R89/Q89*100</f>
        <v>100.49815483019127</v>
      </c>
      <c r="U89" s="238">
        <v>65.701999999999998</v>
      </c>
      <c r="V89" s="238">
        <v>886.41565553484384</v>
      </c>
      <c r="W89" s="262">
        <f t="shared" si="41"/>
        <v>92.219689506329999</v>
      </c>
      <c r="X89" s="241">
        <v>101.79999999999998</v>
      </c>
      <c r="Y89" s="238">
        <v>107.87155693040772</v>
      </c>
      <c r="Z89" s="238">
        <v>1456.2660185605043</v>
      </c>
      <c r="AA89" s="238">
        <f t="shared" si="36"/>
        <v>105.96420130688382</v>
      </c>
      <c r="AB89" s="238">
        <v>107.87155693040772</v>
      </c>
      <c r="AC89" s="238">
        <v>1456.2660185605043</v>
      </c>
      <c r="AD89" s="238">
        <f t="shared" si="54"/>
        <v>105.96420130688382</v>
      </c>
      <c r="AE89" s="238">
        <v>112.6</v>
      </c>
      <c r="AF89" s="238">
        <v>1652.6999999999998</v>
      </c>
      <c r="AG89" s="242">
        <f t="shared" si="55"/>
        <v>110.6090373280943</v>
      </c>
      <c r="AH89" s="311">
        <v>131.81403828623516</v>
      </c>
      <c r="AI89" s="312">
        <v>144.55583296545365</v>
      </c>
      <c r="AJ89" s="312">
        <v>1951.5037450336242</v>
      </c>
      <c r="AK89" s="312">
        <f>+AI89/AH89*100</f>
        <v>109.66649292054127</v>
      </c>
      <c r="AL89" s="312">
        <v>153</v>
      </c>
      <c r="AM89" s="312">
        <v>2187.9</v>
      </c>
      <c r="AN89" s="314">
        <f>+AL89/AH89*100</f>
        <v>116.07261410788384</v>
      </c>
      <c r="AO89" s="241">
        <v>190</v>
      </c>
      <c r="AP89" s="238">
        <v>229.7</v>
      </c>
      <c r="AQ89" s="238">
        <v>2957.0580092839377</v>
      </c>
      <c r="AR89" s="242">
        <f>+AP89/AO89*100</f>
        <v>120.89473684210526</v>
      </c>
      <c r="AS89" s="241">
        <v>401</v>
      </c>
      <c r="AT89" s="238">
        <v>450</v>
      </c>
      <c r="AU89" s="238">
        <v>6075</v>
      </c>
      <c r="AV89" s="242">
        <f>+AT89/AS89*100</f>
        <v>112.21945137157108</v>
      </c>
      <c r="AW89" s="169"/>
      <c r="AX89" s="27"/>
      <c r="AY89" s="423"/>
      <c r="AZ89" s="424"/>
      <c r="BA89" s="125">
        <f t="shared" si="43"/>
        <v>0</v>
      </c>
      <c r="BB89" s="151"/>
      <c r="BC89" s="9"/>
      <c r="BD89" s="10"/>
      <c r="BE89" s="8"/>
      <c r="BF89" s="9"/>
      <c r="BG89" s="10"/>
      <c r="BH89" s="8"/>
      <c r="BI89" s="9"/>
      <c r="BJ89" s="10"/>
      <c r="BK89" s="8"/>
      <c r="BL89" s="9"/>
      <c r="BM89" s="10"/>
      <c r="BN89" s="8"/>
      <c r="BO89" s="9"/>
      <c r="BP89" s="10"/>
      <c r="BQ89" s="8"/>
      <c r="BR89" s="9"/>
      <c r="BS89" s="10"/>
      <c r="BT89" s="8"/>
      <c r="BU89" s="9"/>
      <c r="BV89" s="10"/>
      <c r="BW89" s="8"/>
      <c r="BX89" s="9"/>
      <c r="BY89" s="10"/>
      <c r="BZ89" s="8"/>
      <c r="CA89" s="9"/>
      <c r="CB89" s="52"/>
      <c r="CC89" s="53"/>
      <c r="CD89" s="54"/>
      <c r="CG89" s="102"/>
      <c r="CH89" s="48"/>
    </row>
    <row r="90" spans="1:86" s="47" customFormat="1" ht="57.75" hidden="1" customHeight="1" outlineLevel="1" x14ac:dyDescent="0.25">
      <c r="A90" s="234">
        <v>5</v>
      </c>
      <c r="B90" s="247" t="s">
        <v>63</v>
      </c>
      <c r="C90" s="236" t="s">
        <v>64</v>
      </c>
      <c r="D90" s="237">
        <v>245.87332053742799</v>
      </c>
      <c r="E90" s="238">
        <v>256.2</v>
      </c>
      <c r="F90" s="238">
        <v>104.2</v>
      </c>
      <c r="G90" s="238">
        <v>256.2</v>
      </c>
      <c r="H90" s="243">
        <v>1178.5199999999998</v>
      </c>
      <c r="I90" s="238">
        <v>104.2</v>
      </c>
      <c r="J90" s="238">
        <v>16.899999999999999</v>
      </c>
      <c r="K90" s="238">
        <v>20.564808054413405</v>
      </c>
      <c r="L90" s="243">
        <v>57.581462552357529</v>
      </c>
      <c r="M90" s="238">
        <f>+K90/J90*100</f>
        <v>121.68525475984265</v>
      </c>
      <c r="N90" s="238">
        <v>19.100000000000001</v>
      </c>
      <c r="O90" s="243">
        <v>53.5</v>
      </c>
      <c r="P90" s="244">
        <f>+N90/J90*100</f>
        <v>113.01775147928996</v>
      </c>
      <c r="Q90" s="238">
        <v>36.499999999999993</v>
      </c>
      <c r="R90" s="238">
        <v>41.342707604811132</v>
      </c>
      <c r="S90" s="243">
        <f>+V90/U90*R90</f>
        <v>115.75958129347116</v>
      </c>
      <c r="T90" s="244">
        <f>+R90/Q90*100</f>
        <v>113.26769206797573</v>
      </c>
      <c r="U90" s="238">
        <v>35.716999999999999</v>
      </c>
      <c r="V90" s="243">
        <v>100.0076</v>
      </c>
      <c r="W90" s="262">
        <f t="shared" si="41"/>
        <v>97.854794520547955</v>
      </c>
      <c r="X90" s="241">
        <v>54.500000000000007</v>
      </c>
      <c r="Y90" s="238">
        <v>62.325788448680015</v>
      </c>
      <c r="Z90" s="243">
        <v>174.51220765630404</v>
      </c>
      <c r="AA90" s="238">
        <f t="shared" si="36"/>
        <v>114.35924485996331</v>
      </c>
      <c r="AB90" s="238">
        <v>62.325788448680015</v>
      </c>
      <c r="AC90" s="243">
        <v>174.51220765630404</v>
      </c>
      <c r="AD90" s="238">
        <f t="shared" si="54"/>
        <v>114.35924485996331</v>
      </c>
      <c r="AE90" s="238">
        <v>63.5</v>
      </c>
      <c r="AF90" s="243">
        <v>220.5</v>
      </c>
      <c r="AG90" s="242">
        <f t="shared" si="55"/>
        <v>116.51376146788989</v>
      </c>
      <c r="AH90" s="311">
        <v>61.487481590574369</v>
      </c>
      <c r="AI90" s="312">
        <v>83.521147935595437</v>
      </c>
      <c r="AJ90" s="315">
        <v>233.85921421966719</v>
      </c>
      <c r="AK90" s="312">
        <f>+AI90/AH90*100</f>
        <v>135.8343938880702</v>
      </c>
      <c r="AL90" s="312">
        <v>85.1</v>
      </c>
      <c r="AM90" s="315">
        <v>255.29999999999998</v>
      </c>
      <c r="AN90" s="314">
        <f>+AL90/AH90*100</f>
        <v>138.40215568862274</v>
      </c>
      <c r="AO90" s="241">
        <v>100.29999999999998</v>
      </c>
      <c r="AP90" s="238">
        <v>130.6</v>
      </c>
      <c r="AQ90" s="243">
        <v>354.36020259402574</v>
      </c>
      <c r="AR90" s="242">
        <f>+AP90/AO90*100</f>
        <v>130.20937188434698</v>
      </c>
      <c r="AS90" s="241">
        <v>256.2</v>
      </c>
      <c r="AT90" s="238">
        <v>260</v>
      </c>
      <c r="AU90" s="243">
        <v>728</v>
      </c>
      <c r="AV90" s="242">
        <f>+AT90/AS90*100</f>
        <v>101.48321623731459</v>
      </c>
      <c r="AW90" s="169"/>
      <c r="AX90" s="27"/>
      <c r="AY90" s="423"/>
      <c r="AZ90" s="424"/>
      <c r="BA90" s="125">
        <f t="shared" si="43"/>
        <v>0</v>
      </c>
      <c r="BB90" s="151"/>
      <c r="BC90" s="12"/>
      <c r="BD90" s="10"/>
      <c r="BE90" s="8"/>
      <c r="BF90" s="12"/>
      <c r="BG90" s="10"/>
      <c r="BH90" s="8"/>
      <c r="BI90" s="12"/>
      <c r="BJ90" s="10"/>
      <c r="BK90" s="8"/>
      <c r="BL90" s="12"/>
      <c r="BM90" s="10"/>
      <c r="BN90" s="8"/>
      <c r="BO90" s="12"/>
      <c r="BP90" s="10"/>
      <c r="BQ90" s="8"/>
      <c r="BR90" s="12"/>
      <c r="BS90" s="10"/>
      <c r="BT90" s="8"/>
      <c r="BU90" s="12"/>
      <c r="BV90" s="10"/>
      <c r="BW90" s="8"/>
      <c r="BX90" s="12"/>
      <c r="BY90" s="10"/>
      <c r="BZ90" s="8"/>
      <c r="CA90" s="12"/>
      <c r="CB90" s="49"/>
      <c r="CC90" s="50"/>
      <c r="CD90" s="51"/>
      <c r="CG90" s="102"/>
      <c r="CH90" s="48"/>
    </row>
    <row r="91" spans="1:86" s="47" customFormat="1" ht="57.75" hidden="1" customHeight="1" outlineLevel="1" thickBot="1" x14ac:dyDescent="0.3">
      <c r="A91" s="234">
        <v>6</v>
      </c>
      <c r="B91" s="247" t="s">
        <v>65</v>
      </c>
      <c r="C91" s="236" t="s">
        <v>10</v>
      </c>
      <c r="D91" s="237">
        <v>380.9</v>
      </c>
      <c r="E91" s="238">
        <v>435</v>
      </c>
      <c r="F91" s="238">
        <v>114.2</v>
      </c>
      <c r="G91" s="238">
        <v>29</v>
      </c>
      <c r="H91" s="238">
        <v>435</v>
      </c>
      <c r="I91" s="238">
        <v>114.2</v>
      </c>
      <c r="J91" s="238">
        <v>35.4</v>
      </c>
      <c r="K91" s="238">
        <v>2.5837835760673253</v>
      </c>
      <c r="L91" s="238">
        <v>38.75675364100988</v>
      </c>
      <c r="M91" s="238">
        <v>109.48235491810701</v>
      </c>
      <c r="N91" s="238">
        <v>2.7</v>
      </c>
      <c r="O91" s="238">
        <v>41.9</v>
      </c>
      <c r="P91" s="244">
        <v>112.8</v>
      </c>
      <c r="Q91" s="238">
        <v>4.542959427207637</v>
      </c>
      <c r="R91" s="238" t="s">
        <v>101</v>
      </c>
      <c r="S91" s="238">
        <v>77.915102793682522</v>
      </c>
      <c r="T91" s="244">
        <v>110.51787630309578</v>
      </c>
      <c r="U91" s="238">
        <v>4.7169451073985682</v>
      </c>
      <c r="V91" s="238">
        <v>73.2</v>
      </c>
      <c r="W91" s="262">
        <f t="shared" si="41"/>
        <v>103.82978723404257</v>
      </c>
      <c r="X91" s="241">
        <v>7.3046056448579266</v>
      </c>
      <c r="Y91" s="238">
        <v>7.8</v>
      </c>
      <c r="Z91" s="238">
        <v>117.46013976866618</v>
      </c>
      <c r="AA91" s="238">
        <f t="shared" si="36"/>
        <v>106.78194524424198</v>
      </c>
      <c r="AB91" s="238">
        <v>7.8306759845777458</v>
      </c>
      <c r="AC91" s="238">
        <v>117.46013976866618</v>
      </c>
      <c r="AD91" s="238">
        <f t="shared" si="54"/>
        <v>107.20189925776687</v>
      </c>
      <c r="AE91" s="238">
        <v>7.981941804653844</v>
      </c>
      <c r="AF91" s="238">
        <v>120.2</v>
      </c>
      <c r="AG91" s="242">
        <f t="shared" si="55"/>
        <v>109.27272727272728</v>
      </c>
      <c r="AH91" s="311">
        <v>123.74213836477988</v>
      </c>
      <c r="AI91" s="312">
        <v>10.493682689344043</v>
      </c>
      <c r="AJ91" s="312">
        <v>157.40524034016065</v>
      </c>
      <c r="AK91" s="312">
        <v>127.24756696860196</v>
      </c>
      <c r="AL91" s="312">
        <v>10.879999999999999</v>
      </c>
      <c r="AM91" s="312">
        <v>163.19999999999999</v>
      </c>
      <c r="AN91" s="314">
        <v>131.9320937752627</v>
      </c>
      <c r="AO91" s="241">
        <v>184</v>
      </c>
      <c r="AP91" s="238" t="s">
        <v>101</v>
      </c>
      <c r="AQ91" s="238">
        <v>247.5</v>
      </c>
      <c r="AR91" s="242">
        <v>129.62591022983801</v>
      </c>
      <c r="AS91" s="241">
        <v>435</v>
      </c>
      <c r="AT91" s="238" t="s">
        <v>101</v>
      </c>
      <c r="AU91" s="238">
        <v>490</v>
      </c>
      <c r="AV91" s="242">
        <v>112.64367816091954</v>
      </c>
      <c r="AW91" s="173"/>
      <c r="AX91" s="155"/>
      <c r="AY91" s="425"/>
      <c r="AZ91" s="421"/>
      <c r="BA91" s="125">
        <f t="shared" si="43"/>
        <v>0.4199540135248867</v>
      </c>
      <c r="BB91" s="153"/>
      <c r="BC91" s="15"/>
      <c r="BD91" s="16"/>
      <c r="BE91" s="14"/>
      <c r="BF91" s="15"/>
      <c r="BG91" s="16"/>
      <c r="BH91" s="14"/>
      <c r="BI91" s="15"/>
      <c r="BJ91" s="16"/>
      <c r="BK91" s="14"/>
      <c r="BL91" s="15"/>
      <c r="BM91" s="16"/>
      <c r="BN91" s="14"/>
      <c r="BO91" s="15"/>
      <c r="BP91" s="16"/>
      <c r="BQ91" s="14"/>
      <c r="BR91" s="15"/>
      <c r="BS91" s="16"/>
      <c r="BT91" s="14"/>
      <c r="BU91" s="15"/>
      <c r="BV91" s="16"/>
      <c r="BW91" s="14"/>
      <c r="BX91" s="15"/>
      <c r="BY91" s="58"/>
      <c r="BZ91" s="14"/>
      <c r="CA91" s="15"/>
      <c r="CB91" s="52"/>
      <c r="CC91" s="53"/>
      <c r="CD91" s="54"/>
      <c r="CG91" s="102"/>
      <c r="CH91" s="48"/>
    </row>
    <row r="92" spans="1:86" s="84" customFormat="1" ht="51.75" customHeight="1" collapsed="1" thickBot="1" x14ac:dyDescent="0.3">
      <c r="A92" s="234" t="s">
        <v>72</v>
      </c>
      <c r="B92" s="245" t="s">
        <v>5</v>
      </c>
      <c r="C92" s="236" t="s">
        <v>10</v>
      </c>
      <c r="D92" s="237">
        <v>2550.1</v>
      </c>
      <c r="E92" s="238">
        <v>3647.2</v>
      </c>
      <c r="F92" s="238">
        <v>119.2</v>
      </c>
      <c r="G92" s="238" t="s">
        <v>101</v>
      </c>
      <c r="H92" s="238">
        <v>2674.2</v>
      </c>
      <c r="I92" s="238">
        <v>119.2</v>
      </c>
      <c r="J92" s="238">
        <v>164.1</v>
      </c>
      <c r="K92" s="238" t="s">
        <v>101</v>
      </c>
      <c r="L92" s="238">
        <v>210.32918032786887</v>
      </c>
      <c r="M92" s="238">
        <v>111.1</v>
      </c>
      <c r="N92" s="238" t="s">
        <v>101</v>
      </c>
      <c r="O92" s="238">
        <v>203.08452399999999</v>
      </c>
      <c r="P92" s="244">
        <v>107.27323037739436</v>
      </c>
      <c r="Q92" s="238">
        <f>+V92/W92*100</f>
        <v>408.28082808280834</v>
      </c>
      <c r="R92" s="238" t="s">
        <v>101</v>
      </c>
      <c r="S92" s="238">
        <v>449.9</v>
      </c>
      <c r="T92" s="244">
        <f>+S92/Q92*100</f>
        <v>110.19376102292766</v>
      </c>
      <c r="U92" s="238" t="s">
        <v>101</v>
      </c>
      <c r="V92" s="238">
        <v>453.6</v>
      </c>
      <c r="W92" s="262">
        <v>111.1</v>
      </c>
      <c r="X92" s="241">
        <v>615.63931300314925</v>
      </c>
      <c r="Y92" s="238" t="s">
        <v>101</v>
      </c>
      <c r="Z92" s="238">
        <v>739.3581893442622</v>
      </c>
      <c r="AA92" s="238">
        <v>111.2</v>
      </c>
      <c r="AB92" s="238" t="s">
        <v>101</v>
      </c>
      <c r="AC92" s="238">
        <v>739.3581893442622</v>
      </c>
      <c r="AD92" s="244">
        <v>111.2</v>
      </c>
      <c r="AE92" s="238" t="s">
        <v>101</v>
      </c>
      <c r="AF92" s="238">
        <v>892.7346587106249</v>
      </c>
      <c r="AG92" s="263">
        <v>111.32230550850899</v>
      </c>
      <c r="AH92" s="311">
        <v>973.82180000000005</v>
      </c>
      <c r="AI92" s="312" t="s">
        <v>101</v>
      </c>
      <c r="AJ92" s="312">
        <v>1082.889868032787</v>
      </c>
      <c r="AK92" s="312">
        <v>111.22</v>
      </c>
      <c r="AL92" s="312" t="s">
        <v>101</v>
      </c>
      <c r="AM92" s="312">
        <v>1168.7707</v>
      </c>
      <c r="AN92" s="319">
        <v>114.30376197995899</v>
      </c>
      <c r="AO92" s="241">
        <v>1670.1210620065899</v>
      </c>
      <c r="AP92" s="238" t="s">
        <v>101</v>
      </c>
      <c r="AQ92" s="238">
        <v>1900.4295254098361</v>
      </c>
      <c r="AR92" s="242">
        <v>111.3</v>
      </c>
      <c r="AS92" s="241">
        <v>3647.2</v>
      </c>
      <c r="AT92" s="238" t="s">
        <v>101</v>
      </c>
      <c r="AU92" s="238">
        <v>4221.8999999999996</v>
      </c>
      <c r="AV92" s="263">
        <v>113</v>
      </c>
      <c r="AW92" s="128"/>
      <c r="AX92" s="135"/>
      <c r="AY92" s="130">
        <f>+AC92/$AC$6*100</f>
        <v>0.82277674218554175</v>
      </c>
      <c r="AZ92" s="125">
        <f t="shared" ref="AZ92:AZ140" si="56">W92-T92</f>
        <v>0.90623897707233425</v>
      </c>
      <c r="BA92" s="125">
        <f t="shared" si="43"/>
        <v>0</v>
      </c>
      <c r="BB92" s="131"/>
      <c r="BC92" s="80"/>
      <c r="BD92" s="74"/>
      <c r="BE92" s="72"/>
      <c r="BF92" s="80"/>
      <c r="BG92" s="74"/>
      <c r="BH92" s="72"/>
      <c r="BI92" s="80"/>
      <c r="BJ92" s="74"/>
      <c r="BK92" s="72"/>
      <c r="BL92" s="80"/>
      <c r="BM92" s="74"/>
      <c r="BN92" s="72"/>
      <c r="BO92" s="80"/>
      <c r="BP92" s="74"/>
      <c r="BQ92" s="72"/>
      <c r="BR92" s="80"/>
      <c r="BS92" s="74"/>
      <c r="BT92" s="72"/>
      <c r="BU92" s="80"/>
      <c r="BV92" s="74"/>
      <c r="BW92" s="72"/>
      <c r="BX92" s="80"/>
      <c r="BY92" s="74"/>
      <c r="BZ92" s="72"/>
      <c r="CA92" s="80"/>
      <c r="CB92" s="81"/>
      <c r="CC92" s="82"/>
      <c r="CD92" s="83"/>
      <c r="CG92" s="103">
        <f>+AC92-AC92*100/AD92</f>
        <v>74.467731300860919</v>
      </c>
    </row>
    <row r="93" spans="1:86" s="47" customFormat="1" ht="57.75" hidden="1" customHeight="1" outlineLevel="1" x14ac:dyDescent="0.25">
      <c r="A93" s="234">
        <v>1</v>
      </c>
      <c r="B93" s="247" t="s">
        <v>67</v>
      </c>
      <c r="C93" s="236" t="s">
        <v>68</v>
      </c>
      <c r="D93" s="237">
        <v>1225.0999999999999</v>
      </c>
      <c r="E93" s="238">
        <v>1460</v>
      </c>
      <c r="F93" s="238">
        <v>115.6</v>
      </c>
      <c r="G93" s="238">
        <v>1460</v>
      </c>
      <c r="H93" s="238">
        <v>1095</v>
      </c>
      <c r="I93" s="238">
        <v>119.17394498408294</v>
      </c>
      <c r="J93" s="238">
        <v>115.04620602557347</v>
      </c>
      <c r="K93" s="238">
        <v>127.27868852459017</v>
      </c>
      <c r="L93" s="238">
        <v>95.449180327868859</v>
      </c>
      <c r="M93" s="238">
        <f>+K93/J93*100</f>
        <v>110.63266918710693</v>
      </c>
      <c r="N93" s="238">
        <v>127.27868852459017</v>
      </c>
      <c r="O93" s="238">
        <v>95.605535000000003</v>
      </c>
      <c r="P93" s="244">
        <f>+N93/J93*100</f>
        <v>110.63266918710693</v>
      </c>
      <c r="Q93" s="238">
        <v>230.03029765933977</v>
      </c>
      <c r="R93" s="238">
        <v>254.55737704918033</v>
      </c>
      <c r="S93" s="238">
        <f>+V93/U93*R93</f>
        <v>193.59913614369651</v>
      </c>
      <c r="T93" s="244">
        <f>+R93/Q93*100</f>
        <v>110.66254299516822</v>
      </c>
      <c r="U93" s="238">
        <v>255.56604129999999</v>
      </c>
      <c r="V93" s="238">
        <v>194.36625799999999</v>
      </c>
      <c r="W93" s="262">
        <f t="shared" si="41"/>
        <v>111.10103490735688</v>
      </c>
      <c r="X93" s="241">
        <v>354.40680388888251</v>
      </c>
      <c r="Y93" s="238">
        <v>392.44262295081967</v>
      </c>
      <c r="Z93" s="238">
        <v>294.3016393442623</v>
      </c>
      <c r="AA93" s="238">
        <f>+Y93/X93*100</f>
        <v>110.73224854731134</v>
      </c>
      <c r="AB93" s="238">
        <v>392.44262295081967</v>
      </c>
      <c r="AC93" s="238">
        <v>294.3016393442623</v>
      </c>
      <c r="AD93" s="244">
        <f>+AB93/X93*100</f>
        <v>110.73224854731134</v>
      </c>
      <c r="AE93" s="238">
        <v>392.63154129999998</v>
      </c>
      <c r="AF93" s="238">
        <v>296.41170099999999</v>
      </c>
      <c r="AG93" s="263">
        <f>+AE93/X93*100</f>
        <v>110.78555405587025</v>
      </c>
      <c r="AH93" s="311">
        <v>478.84199070315628</v>
      </c>
      <c r="AI93" s="312">
        <v>530.32786885245901</v>
      </c>
      <c r="AJ93" s="312">
        <v>397.70491803278691</v>
      </c>
      <c r="AK93" s="320">
        <f>+AI93/AH93*100</f>
        <v>110.75216441935223</v>
      </c>
      <c r="AL93" s="312">
        <v>531.71397430000002</v>
      </c>
      <c r="AM93" s="312">
        <v>399.474335</v>
      </c>
      <c r="AN93" s="319">
        <f>+AL93/AH93*100</f>
        <v>111.04163474034594</v>
      </c>
      <c r="AO93" s="241">
        <v>727.70610167485358</v>
      </c>
      <c r="AP93" s="238">
        <v>806.29836065573772</v>
      </c>
      <c r="AQ93" s="238">
        <v>606.91147540983604</v>
      </c>
      <c r="AR93" s="242">
        <f>+AP93/AO93*100</f>
        <v>110.79999999999998</v>
      </c>
      <c r="AS93" s="241">
        <v>1460</v>
      </c>
      <c r="AT93" s="238">
        <v>1617.75</v>
      </c>
      <c r="AU93" s="238">
        <v>1215.5</v>
      </c>
      <c r="AV93" s="242">
        <f>+AT93/AS93*100</f>
        <v>110.80479452054794</v>
      </c>
      <c r="AW93" s="132"/>
      <c r="AX93" s="141"/>
      <c r="AY93" s="130">
        <f>+AC93/$AC$6*100</f>
        <v>0.32750640694775385</v>
      </c>
      <c r="AZ93" s="125">
        <f t="shared" si="56"/>
        <v>0.43849191218865258</v>
      </c>
      <c r="BA93" s="125">
        <f t="shared" si="43"/>
        <v>0</v>
      </c>
      <c r="BB93" s="151"/>
      <c r="BC93" s="9"/>
      <c r="BD93" s="10"/>
      <c r="BE93" s="8"/>
      <c r="BF93" s="9"/>
      <c r="BG93" s="10"/>
      <c r="BH93" s="8"/>
      <c r="BI93" s="9"/>
      <c r="BJ93" s="10"/>
      <c r="BK93" s="8"/>
      <c r="BL93" s="9"/>
      <c r="BM93" s="10"/>
      <c r="BN93" s="8"/>
      <c r="BO93" s="9"/>
      <c r="BP93" s="10"/>
      <c r="BQ93" s="8"/>
      <c r="BR93" s="9"/>
      <c r="BS93" s="10"/>
      <c r="BT93" s="8"/>
      <c r="BU93" s="9"/>
      <c r="BV93" s="10"/>
      <c r="BW93" s="8"/>
      <c r="BX93" s="9"/>
      <c r="BY93" s="10"/>
      <c r="BZ93" s="8"/>
      <c r="CA93" s="9"/>
      <c r="CB93" s="44"/>
      <c r="CC93" s="45"/>
      <c r="CD93" s="46"/>
      <c r="CG93" s="102"/>
      <c r="CH93" s="48"/>
    </row>
    <row r="94" spans="1:86" s="47" customFormat="1" ht="57.75" hidden="1" customHeight="1" outlineLevel="1" x14ac:dyDescent="0.25">
      <c r="A94" s="234">
        <v>2</v>
      </c>
      <c r="B94" s="247" t="s">
        <v>69</v>
      </c>
      <c r="C94" s="236" t="s">
        <v>70</v>
      </c>
      <c r="D94" s="237">
        <v>86.1</v>
      </c>
      <c r="E94" s="238">
        <v>105.8</v>
      </c>
      <c r="F94" s="238">
        <v>114.4</v>
      </c>
      <c r="G94" s="238">
        <v>105.8</v>
      </c>
      <c r="H94" s="238">
        <v>1343</v>
      </c>
      <c r="I94" s="238">
        <v>122.88037166085948</v>
      </c>
      <c r="J94" s="238">
        <v>4.2379292491315432</v>
      </c>
      <c r="K94" s="238">
        <v>4.6000000000000005</v>
      </c>
      <c r="L94" s="238">
        <v>59.800000000000004</v>
      </c>
      <c r="M94" s="238">
        <f>+K94/J94*100</f>
        <v>108.54357705340773</v>
      </c>
      <c r="N94" s="238">
        <v>4.6000000000000005</v>
      </c>
      <c r="O94" s="238">
        <v>59.903616</v>
      </c>
      <c r="P94" s="244">
        <f>+N94/J94*100</f>
        <v>108.54357705340773</v>
      </c>
      <c r="Q94" s="238">
        <v>9.5327667061248764</v>
      </c>
      <c r="R94" s="238">
        <v>10.350000000000001</v>
      </c>
      <c r="S94" s="238">
        <f>+V94/U94*R94</f>
        <v>139.95455371293679</v>
      </c>
      <c r="T94" s="244">
        <f>+R94/Q94*100</f>
        <v>108.57288675018184</v>
      </c>
      <c r="U94" s="238">
        <v>10.389983000000001</v>
      </c>
      <c r="V94" s="238">
        <v>140.49521100000001</v>
      </c>
      <c r="W94" s="262">
        <f t="shared" si="41"/>
        <v>108.99231377732508</v>
      </c>
      <c r="X94" s="241">
        <v>15.877943106289827</v>
      </c>
      <c r="Y94" s="238">
        <v>17.25</v>
      </c>
      <c r="Z94" s="243">
        <v>237</v>
      </c>
      <c r="AA94" s="238">
        <f t="shared" si="36"/>
        <v>108.64127604265474</v>
      </c>
      <c r="AB94" s="238">
        <v>17.25</v>
      </c>
      <c r="AC94" s="238">
        <v>236.9</v>
      </c>
      <c r="AD94" s="244">
        <f>+AB94/X94*100</f>
        <v>108.64127604265474</v>
      </c>
      <c r="AE94" s="238">
        <v>17.321007000000002</v>
      </c>
      <c r="AF94" s="238">
        <v>237.0455</v>
      </c>
      <c r="AG94" s="263">
        <f>+AE94/X94*100</f>
        <v>109.08848132311624</v>
      </c>
      <c r="AH94" s="311">
        <v>24.3418014078085</v>
      </c>
      <c r="AI94" s="312">
        <v>26.450000000000003</v>
      </c>
      <c r="AJ94" s="312">
        <v>365.70000000000005</v>
      </c>
      <c r="AK94" s="320">
        <f>+AI94/AH94*100</f>
        <v>108.660815840504</v>
      </c>
      <c r="AL94" s="312">
        <v>26.714991000000001</v>
      </c>
      <c r="AM94" s="312">
        <v>366.82371000000001</v>
      </c>
      <c r="AN94" s="319">
        <f>+AL94/AH94*100</f>
        <v>109.74944110516904</v>
      </c>
      <c r="AO94" s="241">
        <v>47.672493100275986</v>
      </c>
      <c r="AP94" s="238">
        <v>51.82</v>
      </c>
      <c r="AQ94" s="243">
        <v>669.44999999999993</v>
      </c>
      <c r="AR94" s="242">
        <f>+AP94/AO94*100</f>
        <v>108.7</v>
      </c>
      <c r="AS94" s="241">
        <v>105.8</v>
      </c>
      <c r="AT94" s="238">
        <v>115.08</v>
      </c>
      <c r="AU94" s="238">
        <v>1480.5650000000001</v>
      </c>
      <c r="AV94" s="242">
        <f>+AT94/AS94*100</f>
        <v>108.77126654064273</v>
      </c>
      <c r="AW94" s="133"/>
      <c r="AX94" s="19"/>
      <c r="AY94" s="130">
        <f>+AC94/$AC$6*100</f>
        <v>0.26362839153323769</v>
      </c>
      <c r="AZ94" s="125">
        <f t="shared" si="56"/>
        <v>0.41942702714324298</v>
      </c>
      <c r="BA94" s="125">
        <f t="shared" si="43"/>
        <v>0</v>
      </c>
      <c r="BB94" s="151"/>
      <c r="BC94" s="9"/>
      <c r="BD94" s="10"/>
      <c r="BE94" s="8"/>
      <c r="BF94" s="9"/>
      <c r="BG94" s="10"/>
      <c r="BH94" s="8"/>
      <c r="BI94" s="9"/>
      <c r="BJ94" s="10"/>
      <c r="BK94" s="8"/>
      <c r="BL94" s="9"/>
      <c r="BM94" s="10"/>
      <c r="BN94" s="8"/>
      <c r="BO94" s="9"/>
      <c r="BP94" s="10"/>
      <c r="BQ94" s="8"/>
      <c r="BR94" s="9"/>
      <c r="BS94" s="10"/>
      <c r="BT94" s="8"/>
      <c r="BU94" s="9"/>
      <c r="BV94" s="10"/>
      <c r="BW94" s="8"/>
      <c r="BX94" s="9"/>
      <c r="BY94" s="10"/>
      <c r="BZ94" s="8"/>
      <c r="CA94" s="9"/>
      <c r="CB94" s="49"/>
      <c r="CC94" s="50"/>
      <c r="CD94" s="51"/>
      <c r="CG94" s="102"/>
      <c r="CH94" s="48"/>
    </row>
    <row r="95" spans="1:86" s="47" customFormat="1" ht="57.75" hidden="1" customHeight="1" outlineLevel="1" x14ac:dyDescent="0.25">
      <c r="A95" s="234">
        <v>3</v>
      </c>
      <c r="B95" s="247" t="s">
        <v>71</v>
      </c>
      <c r="C95" s="236" t="s">
        <v>10</v>
      </c>
      <c r="D95" s="237">
        <v>60.1</v>
      </c>
      <c r="E95" s="238">
        <v>92.7</v>
      </c>
      <c r="F95" s="238">
        <v>124.1</v>
      </c>
      <c r="G95" s="238">
        <v>92.7</v>
      </c>
      <c r="H95" s="243">
        <v>92.7</v>
      </c>
      <c r="I95" s="238">
        <v>154.24292845257904</v>
      </c>
      <c r="J95" s="238">
        <v>3.7131950982466346</v>
      </c>
      <c r="K95" s="238">
        <v>4.08</v>
      </c>
      <c r="L95" s="243">
        <v>4.0788000000000002</v>
      </c>
      <c r="M95" s="238">
        <f>+K95/J95*100</f>
        <v>109.87841715956617</v>
      </c>
      <c r="N95" s="238">
        <v>4.08</v>
      </c>
      <c r="O95" s="243">
        <v>4.0903099999999997</v>
      </c>
      <c r="P95" s="244">
        <f>+N95/J95*100</f>
        <v>109.87841715956617</v>
      </c>
      <c r="Q95" s="238">
        <v>8.3524335884477878</v>
      </c>
      <c r="R95" s="426">
        <v>8.6999999999999993</v>
      </c>
      <c r="S95" s="426"/>
      <c r="T95" s="244">
        <f>+R95/Q95*100</f>
        <v>104.16125920513667</v>
      </c>
      <c r="U95" s="426">
        <v>9.1999999999999993</v>
      </c>
      <c r="V95" s="426"/>
      <c r="W95" s="262">
        <f>+U95/Q95*100</f>
        <v>110.1475384697997</v>
      </c>
      <c r="X95" s="241">
        <v>13.911959602580973</v>
      </c>
      <c r="Y95" s="238" t="s">
        <v>101</v>
      </c>
      <c r="Z95" s="243">
        <v>15.295500000000004</v>
      </c>
      <c r="AA95" s="238">
        <v>110.2</v>
      </c>
      <c r="AB95" s="427">
        <v>15.295500000000004</v>
      </c>
      <c r="AC95" s="427"/>
      <c r="AD95" s="244">
        <f>+AB95/X95*100</f>
        <v>109.94497135516663</v>
      </c>
      <c r="AE95" s="238" t="s">
        <v>101</v>
      </c>
      <c r="AF95" s="243">
        <v>15.3</v>
      </c>
      <c r="AG95" s="242">
        <v>110.2</v>
      </c>
      <c r="AH95" s="311">
        <v>21.327835448996641</v>
      </c>
      <c r="AI95" s="312" t="s">
        <v>101</v>
      </c>
      <c r="AJ95" s="315">
        <v>23.5</v>
      </c>
      <c r="AK95" s="312">
        <v>109.99709771815436</v>
      </c>
      <c r="AL95" s="312" t="s">
        <v>101</v>
      </c>
      <c r="AM95" s="315">
        <v>23.610420000000001</v>
      </c>
      <c r="AN95" s="314">
        <v>105.4</v>
      </c>
      <c r="AO95" s="241">
        <v>41.695277020890117</v>
      </c>
      <c r="AP95" s="238">
        <v>45.906500000000015</v>
      </c>
      <c r="AQ95" s="243">
        <v>45.906500000000015</v>
      </c>
      <c r="AR95" s="242">
        <f>+AP95/AO95*100</f>
        <v>110.1</v>
      </c>
      <c r="AS95" s="241">
        <v>92.7</v>
      </c>
      <c r="AT95" s="238">
        <v>101.99200000000002</v>
      </c>
      <c r="AU95" s="243">
        <v>101.99200000000002</v>
      </c>
      <c r="AV95" s="242">
        <f>+AT95/AS95*100</f>
        <v>110.02373247033444</v>
      </c>
      <c r="AW95" s="133"/>
      <c r="AX95" s="19"/>
      <c r="AY95" s="130">
        <f>+AC95/$AC$6*100</f>
        <v>0</v>
      </c>
      <c r="AZ95" s="125">
        <f t="shared" si="56"/>
        <v>5.9862792646630254</v>
      </c>
      <c r="BA95" s="125">
        <f t="shared" si="43"/>
        <v>-0.25502864483337362</v>
      </c>
      <c r="BB95" s="151"/>
      <c r="BC95" s="12"/>
      <c r="BD95" s="10"/>
      <c r="BE95" s="8"/>
      <c r="BF95" s="12"/>
      <c r="BG95" s="10"/>
      <c r="BH95" s="8"/>
      <c r="BI95" s="12"/>
      <c r="BJ95" s="10"/>
      <c r="BK95" s="8"/>
      <c r="BL95" s="12"/>
      <c r="BM95" s="10"/>
      <c r="BN95" s="8"/>
      <c r="BO95" s="12"/>
      <c r="BP95" s="10"/>
      <c r="BQ95" s="8"/>
      <c r="BR95" s="12"/>
      <c r="BS95" s="10"/>
      <c r="BT95" s="8"/>
      <c r="BU95" s="12"/>
      <c r="BV95" s="10"/>
      <c r="BW95" s="8"/>
      <c r="BX95" s="12"/>
      <c r="BY95" s="10"/>
      <c r="BZ95" s="8"/>
      <c r="CA95" s="12"/>
      <c r="CB95" s="52"/>
      <c r="CC95" s="53"/>
      <c r="CD95" s="54"/>
      <c r="CG95" s="102"/>
      <c r="CH95" s="48"/>
    </row>
    <row r="96" spans="1:86" s="47" customFormat="1" ht="57.75" hidden="1" customHeight="1" outlineLevel="1" thickBot="1" x14ac:dyDescent="0.3">
      <c r="A96" s="234">
        <v>4</v>
      </c>
      <c r="B96" s="247" t="s">
        <v>149</v>
      </c>
      <c r="C96" s="236" t="s">
        <v>10</v>
      </c>
      <c r="D96" s="237">
        <v>128.69999999999999</v>
      </c>
      <c r="E96" s="238"/>
      <c r="F96" s="238"/>
      <c r="G96" s="238">
        <v>143.5</v>
      </c>
      <c r="H96" s="238">
        <v>143.49999999999983</v>
      </c>
      <c r="I96" s="238">
        <v>111.49961149961139</v>
      </c>
      <c r="J96" s="238">
        <v>40.940825806534079</v>
      </c>
      <c r="K96" s="426">
        <v>51.001199999999997</v>
      </c>
      <c r="L96" s="426"/>
      <c r="M96" s="238">
        <v>115.34533659991921</v>
      </c>
      <c r="N96" s="426">
        <v>43.5</v>
      </c>
      <c r="O96" s="426"/>
      <c r="P96" s="244">
        <f>+N96/J96*100</f>
        <v>106.25091004651274</v>
      </c>
      <c r="Q96" s="238">
        <v>100.09227794246802</v>
      </c>
      <c r="R96" s="426">
        <v>107.6</v>
      </c>
      <c r="S96" s="426"/>
      <c r="T96" s="244">
        <f>+R96/Q96*100</f>
        <v>107.50080047318669</v>
      </c>
      <c r="U96" s="426">
        <f>123.3-13.8</f>
        <v>109.5</v>
      </c>
      <c r="V96" s="426"/>
      <c r="W96" s="262">
        <f>+U96/Q96*100</f>
        <v>109.39904880867977</v>
      </c>
      <c r="X96" s="241">
        <v>154.67851799221407</v>
      </c>
      <c r="Y96" s="238" t="s">
        <v>101</v>
      </c>
      <c r="Z96" s="243">
        <v>191.4</v>
      </c>
      <c r="AA96" s="238">
        <v>114.6</v>
      </c>
      <c r="AB96" s="426">
        <v>192.9</v>
      </c>
      <c r="AC96" s="426"/>
      <c r="AD96" s="238">
        <f>+AB96/X96*100</f>
        <v>124.71027166791826</v>
      </c>
      <c r="AE96" s="238" t="s">
        <v>101</v>
      </c>
      <c r="AF96" s="243">
        <v>191.4</v>
      </c>
      <c r="AG96" s="242">
        <v>114.57354599937629</v>
      </c>
      <c r="AH96" s="311">
        <v>256.27705627705626</v>
      </c>
      <c r="AI96" s="312" t="s">
        <v>101</v>
      </c>
      <c r="AJ96" s="315">
        <v>296</v>
      </c>
      <c r="AK96" s="312">
        <v>115.5</v>
      </c>
      <c r="AL96" s="312" t="s">
        <v>101</v>
      </c>
      <c r="AM96" s="315">
        <v>378.9</v>
      </c>
      <c r="AN96" s="314">
        <v>117.8</v>
      </c>
      <c r="AO96" s="241">
        <v>485.15801824276855</v>
      </c>
      <c r="AP96" s="238" t="s">
        <v>101</v>
      </c>
      <c r="AQ96" s="243">
        <v>578.16155000000015</v>
      </c>
      <c r="AR96" s="242">
        <v>110.3423520562412</v>
      </c>
      <c r="AS96" s="241">
        <v>1116.5</v>
      </c>
      <c r="AT96" s="238" t="s">
        <v>101</v>
      </c>
      <c r="AU96" s="243">
        <v>1423.8429999999996</v>
      </c>
      <c r="AV96" s="242">
        <v>110.7</v>
      </c>
      <c r="AW96" s="76"/>
      <c r="AX96" s="148"/>
      <c r="AY96" s="130">
        <f t="shared" ref="AY96:AY140" si="57">+AC96/$AC$6*100</f>
        <v>0</v>
      </c>
      <c r="AZ96" s="125">
        <f t="shared" si="56"/>
        <v>1.8982483354930793</v>
      </c>
      <c r="BA96" s="125">
        <f t="shared" si="43"/>
        <v>10.110271667918269</v>
      </c>
      <c r="BB96" s="153"/>
      <c r="BC96" s="15"/>
      <c r="BD96" s="16"/>
      <c r="BE96" s="14"/>
      <c r="BF96" s="15"/>
      <c r="BG96" s="16"/>
      <c r="BH96" s="14"/>
      <c r="BI96" s="15"/>
      <c r="BJ96" s="16"/>
      <c r="BK96" s="14"/>
      <c r="BL96" s="15"/>
      <c r="BM96" s="16"/>
      <c r="BN96" s="14"/>
      <c r="BO96" s="15"/>
      <c r="BP96" s="16"/>
      <c r="BQ96" s="14"/>
      <c r="BR96" s="15"/>
      <c r="BS96" s="16"/>
      <c r="BT96" s="14"/>
      <c r="BU96" s="15"/>
      <c r="BV96" s="16"/>
      <c r="BW96" s="14"/>
      <c r="BX96" s="15"/>
      <c r="BY96" s="16"/>
      <c r="BZ96" s="14"/>
      <c r="CA96" s="15"/>
      <c r="CB96" s="52"/>
      <c r="CC96" s="53"/>
      <c r="CD96" s="54"/>
      <c r="CG96" s="102"/>
      <c r="CH96" s="48"/>
    </row>
    <row r="97" spans="1:86" s="84" customFormat="1" ht="51.75" customHeight="1" collapsed="1" thickBot="1" x14ac:dyDescent="0.3">
      <c r="A97" s="234" t="s">
        <v>75</v>
      </c>
      <c r="B97" s="245" t="s">
        <v>8</v>
      </c>
      <c r="C97" s="236" t="s">
        <v>10</v>
      </c>
      <c r="D97" s="237">
        <v>4972.1000000000004</v>
      </c>
      <c r="E97" s="238">
        <v>6021.2</v>
      </c>
      <c r="F97" s="238">
        <v>110.2</v>
      </c>
      <c r="G97" s="238" t="s">
        <v>101</v>
      </c>
      <c r="H97" s="238">
        <v>5849.3</v>
      </c>
      <c r="I97" s="238">
        <v>113.1</v>
      </c>
      <c r="J97" s="238">
        <v>383</v>
      </c>
      <c r="K97" s="238" t="s">
        <v>101</v>
      </c>
      <c r="L97" s="238">
        <v>386.6</v>
      </c>
      <c r="M97" s="238">
        <v>101.4</v>
      </c>
      <c r="N97" s="238" t="s">
        <v>101</v>
      </c>
      <c r="O97" s="238">
        <v>406.8</v>
      </c>
      <c r="P97" s="238">
        <v>105.63490002596727</v>
      </c>
      <c r="Q97" s="238">
        <f>+V97/W97*100</f>
        <v>716.91762621789189</v>
      </c>
      <c r="R97" s="238" t="s">
        <v>101</v>
      </c>
      <c r="S97" s="238">
        <v>849.27035182073905</v>
      </c>
      <c r="T97" s="238">
        <v>118.46135745065658</v>
      </c>
      <c r="U97" s="238" t="s">
        <v>101</v>
      </c>
      <c r="V97" s="238">
        <v>809.4</v>
      </c>
      <c r="W97" s="240">
        <v>112.9</v>
      </c>
      <c r="X97" s="241">
        <v>1257.3</v>
      </c>
      <c r="Y97" s="238" t="s">
        <v>101</v>
      </c>
      <c r="Z97" s="238">
        <v>1281.4658333333334</v>
      </c>
      <c r="AA97" s="238">
        <v>102.5</v>
      </c>
      <c r="AB97" s="238" t="s">
        <v>101</v>
      </c>
      <c r="AC97" s="238">
        <v>1180.46583333333</v>
      </c>
      <c r="AD97" s="238">
        <v>100</v>
      </c>
      <c r="AE97" s="238" t="s">
        <v>101</v>
      </c>
      <c r="AF97" s="238">
        <v>1218.561596</v>
      </c>
      <c r="AG97" s="242">
        <v>102</v>
      </c>
      <c r="AH97" s="311">
        <v>1706.7</v>
      </c>
      <c r="AI97" s="312" t="s">
        <v>101</v>
      </c>
      <c r="AJ97" s="312">
        <v>1734.2</v>
      </c>
      <c r="AK97" s="312">
        <v>107.6</v>
      </c>
      <c r="AL97" s="312" t="s">
        <v>101</v>
      </c>
      <c r="AM97" s="312">
        <v>1621.6</v>
      </c>
      <c r="AN97" s="314">
        <v>107</v>
      </c>
      <c r="AO97" s="241">
        <v>2499.5</v>
      </c>
      <c r="AP97" s="238" t="s">
        <v>101</v>
      </c>
      <c r="AQ97" s="238">
        <v>2564.5</v>
      </c>
      <c r="AR97" s="242">
        <v>102.6</v>
      </c>
      <c r="AS97" s="241">
        <v>5849.3</v>
      </c>
      <c r="AT97" s="238" t="s">
        <v>101</v>
      </c>
      <c r="AU97" s="238">
        <v>5840.9</v>
      </c>
      <c r="AV97" s="242">
        <v>103.9</v>
      </c>
      <c r="AW97" s="128"/>
      <c r="AX97" s="135"/>
      <c r="AY97" s="130">
        <f t="shared" si="57"/>
        <v>1.3136526336074665</v>
      </c>
      <c r="AZ97" s="125">
        <f t="shared" si="56"/>
        <v>-5.5613574506565726</v>
      </c>
      <c r="BA97" s="125">
        <f t="shared" si="43"/>
        <v>-2.5</v>
      </c>
      <c r="BB97" s="131"/>
      <c r="BC97" s="80"/>
      <c r="BD97" s="74"/>
      <c r="BE97" s="72"/>
      <c r="BF97" s="80"/>
      <c r="BG97" s="74"/>
      <c r="BH97" s="72"/>
      <c r="BI97" s="80"/>
      <c r="BJ97" s="74"/>
      <c r="BK97" s="72"/>
      <c r="BL97" s="80"/>
      <c r="BM97" s="74"/>
      <c r="BN97" s="72"/>
      <c r="BO97" s="80"/>
      <c r="BP97" s="74"/>
      <c r="BQ97" s="72"/>
      <c r="BR97" s="80"/>
      <c r="BS97" s="74"/>
      <c r="BT97" s="72"/>
      <c r="BU97" s="80"/>
      <c r="BV97" s="74"/>
      <c r="BW97" s="72"/>
      <c r="BX97" s="80"/>
      <c r="BY97" s="74"/>
      <c r="BZ97" s="72"/>
      <c r="CA97" s="80"/>
      <c r="CB97" s="81"/>
      <c r="CC97" s="82"/>
      <c r="CD97" s="83"/>
      <c r="CG97" s="103">
        <f>+AC97-AC97*100/AD97</f>
        <v>0</v>
      </c>
    </row>
    <row r="98" spans="1:86" s="47" customFormat="1" ht="57.75" hidden="1" customHeight="1" outlineLevel="1" x14ac:dyDescent="0.25">
      <c r="A98" s="234">
        <v>1</v>
      </c>
      <c r="B98" s="247" t="s">
        <v>73</v>
      </c>
      <c r="C98" s="236" t="s">
        <v>17</v>
      </c>
      <c r="D98" s="237">
        <v>1490.3000000000002</v>
      </c>
      <c r="E98" s="238">
        <v>1551.5</v>
      </c>
      <c r="F98" s="238">
        <v>104</v>
      </c>
      <c r="G98" s="238">
        <v>1660.1000000000001</v>
      </c>
      <c r="H98" s="238">
        <v>3612.6</v>
      </c>
      <c r="I98" s="238">
        <v>111.25276789908072</v>
      </c>
      <c r="J98" s="238">
        <v>127.3</v>
      </c>
      <c r="K98" s="238">
        <v>130</v>
      </c>
      <c r="L98" s="238">
        <v>282</v>
      </c>
      <c r="M98" s="238">
        <f>+K98/J98*100</f>
        <v>102.1209740769835</v>
      </c>
      <c r="N98" s="238">
        <v>134.80000000000001</v>
      </c>
      <c r="O98" s="238">
        <v>292.41230769230771</v>
      </c>
      <c r="P98" s="238">
        <f>+N98/J98*100</f>
        <v>105.89159465828753</v>
      </c>
      <c r="Q98" s="238">
        <v>262</v>
      </c>
      <c r="R98" s="238">
        <v>263</v>
      </c>
      <c r="S98" s="238">
        <f>+V98/U98*R98</f>
        <v>566.10700969425795</v>
      </c>
      <c r="T98" s="238">
        <f>+R98/Q98*100</f>
        <v>100.38167938931298</v>
      </c>
      <c r="U98" s="238">
        <v>268.2</v>
      </c>
      <c r="V98" s="238">
        <v>577.29999999999995</v>
      </c>
      <c r="W98" s="240">
        <f>+U98/Q98*100</f>
        <v>102.36641221374046</v>
      </c>
      <c r="X98" s="241">
        <v>417.7</v>
      </c>
      <c r="Y98" s="238">
        <v>420</v>
      </c>
      <c r="Z98" s="238">
        <v>910.9</v>
      </c>
      <c r="AA98" s="238">
        <f>+Y98/X98*100</f>
        <v>100.55063442662198</v>
      </c>
      <c r="AB98" s="238">
        <v>398</v>
      </c>
      <c r="AC98" s="238">
        <v>863.1861904761904</v>
      </c>
      <c r="AD98" s="238">
        <f>+AB98/X98*100</f>
        <v>95.28369643284654</v>
      </c>
      <c r="AE98" s="238">
        <v>400.7</v>
      </c>
      <c r="AF98" s="238">
        <v>866.3134</v>
      </c>
      <c r="AG98" s="242">
        <f>+AE98/X98*100</f>
        <v>95.930093368446251</v>
      </c>
      <c r="AH98" s="311">
        <v>577.29999999999995</v>
      </c>
      <c r="AI98" s="312">
        <v>535</v>
      </c>
      <c r="AJ98" s="312">
        <v>1143.3451624953309</v>
      </c>
      <c r="AK98" s="312">
        <f>+AI98/AH98*100</f>
        <v>92.672787112419897</v>
      </c>
      <c r="AL98" s="312">
        <v>535.4</v>
      </c>
      <c r="AM98" s="312">
        <v>1144.2</v>
      </c>
      <c r="AN98" s="314">
        <f>+AL98/AH98*100</f>
        <v>92.742075177550674</v>
      </c>
      <c r="AO98" s="241">
        <v>844.1</v>
      </c>
      <c r="AP98" s="238">
        <v>810</v>
      </c>
      <c r="AQ98" s="238">
        <v>1834.9</v>
      </c>
      <c r="AR98" s="242">
        <f>+AP98/AO98*100</f>
        <v>95.960194289776098</v>
      </c>
      <c r="AS98" s="241">
        <v>1660.1000000000001</v>
      </c>
      <c r="AT98" s="238">
        <v>1615</v>
      </c>
      <c r="AU98" s="238">
        <v>3733</v>
      </c>
      <c r="AV98" s="242">
        <v>100.2</v>
      </c>
      <c r="AW98" s="132"/>
      <c r="AX98" s="141"/>
      <c r="AY98" s="130">
        <f t="shared" si="57"/>
        <v>0.96057571544508646</v>
      </c>
      <c r="AZ98" s="125">
        <f t="shared" si="56"/>
        <v>1.984732824427482</v>
      </c>
      <c r="BA98" s="125">
        <f t="shared" si="43"/>
        <v>-5.2669379937754428</v>
      </c>
      <c r="BB98" s="151"/>
      <c r="BC98" s="9"/>
      <c r="BD98" s="10"/>
      <c r="BE98" s="8"/>
      <c r="BF98" s="9"/>
      <c r="BG98" s="10"/>
      <c r="BH98" s="8"/>
      <c r="BI98" s="9"/>
      <c r="BJ98" s="10"/>
      <c r="BK98" s="8"/>
      <c r="BL98" s="9"/>
      <c r="BM98" s="10"/>
      <c r="BN98" s="8"/>
      <c r="BO98" s="9"/>
      <c r="BP98" s="10"/>
      <c r="BQ98" s="8"/>
      <c r="BR98" s="9"/>
      <c r="BS98" s="10"/>
      <c r="BT98" s="8"/>
      <c r="BU98" s="9"/>
      <c r="BV98" s="10"/>
      <c r="BW98" s="8"/>
      <c r="BX98" s="9"/>
      <c r="BY98" s="10"/>
      <c r="BZ98" s="8"/>
      <c r="CA98" s="9"/>
      <c r="CB98" s="44"/>
      <c r="CC98" s="45"/>
      <c r="CD98" s="46"/>
      <c r="CG98" s="102"/>
      <c r="CH98" s="48"/>
    </row>
    <row r="99" spans="1:86" s="47" customFormat="1" ht="57.75" hidden="1" customHeight="1" outlineLevel="1" thickBot="1" x14ac:dyDescent="0.3">
      <c r="A99" s="234">
        <v>2</v>
      </c>
      <c r="B99" s="247" t="s">
        <v>74</v>
      </c>
      <c r="C99" s="236" t="s">
        <v>17</v>
      </c>
      <c r="D99" s="237">
        <v>884.19999999999993</v>
      </c>
      <c r="E99" s="238">
        <v>898.1</v>
      </c>
      <c r="F99" s="238">
        <v>101.5</v>
      </c>
      <c r="G99" s="238">
        <v>888.7</v>
      </c>
      <c r="H99" s="238">
        <v>848.6</v>
      </c>
      <c r="I99" s="238">
        <v>100.1131221719457</v>
      </c>
      <c r="J99" s="238">
        <v>71.599999999999994</v>
      </c>
      <c r="K99" s="238">
        <v>72</v>
      </c>
      <c r="L99" s="238">
        <v>75.7</v>
      </c>
      <c r="M99" s="238">
        <f>+K99/J99*100</f>
        <v>100.55865921787711</v>
      </c>
      <c r="N99" s="238">
        <v>72</v>
      </c>
      <c r="O99" s="238">
        <v>75.7</v>
      </c>
      <c r="P99" s="238">
        <f>+N99/J99*100</f>
        <v>100.55865921787711</v>
      </c>
      <c r="Q99" s="238">
        <v>149.69999999999999</v>
      </c>
      <c r="R99" s="238">
        <v>150</v>
      </c>
      <c r="S99" s="238">
        <f>+V99/U99*R99</f>
        <v>154.29713524317123</v>
      </c>
      <c r="T99" s="238">
        <f>+R99/Q99*100</f>
        <v>100.20040080160322</v>
      </c>
      <c r="U99" s="238">
        <v>150.1</v>
      </c>
      <c r="V99" s="238">
        <v>154.4</v>
      </c>
      <c r="W99" s="240">
        <f>+U99/Q99*100</f>
        <v>100.26720106880427</v>
      </c>
      <c r="X99" s="241">
        <v>216.5</v>
      </c>
      <c r="Y99" s="238">
        <v>217</v>
      </c>
      <c r="Z99" s="238">
        <v>250.4</v>
      </c>
      <c r="AA99" s="238">
        <f>+Y99/X99*100</f>
        <v>100.2309468822171</v>
      </c>
      <c r="AB99" s="238">
        <v>225</v>
      </c>
      <c r="AC99" s="238">
        <v>236.72268907563026</v>
      </c>
      <c r="AD99" s="238">
        <f>+AB99/X99*100</f>
        <v>103.92609699769054</v>
      </c>
      <c r="AE99" s="238">
        <v>217.3</v>
      </c>
      <c r="AF99" s="238">
        <v>325.95</v>
      </c>
      <c r="AG99" s="242">
        <f>+AE99/X99*100</f>
        <v>100.36951501154734</v>
      </c>
      <c r="AH99" s="311">
        <v>284.10000000000002</v>
      </c>
      <c r="AI99" s="312">
        <v>289</v>
      </c>
      <c r="AJ99" s="312">
        <v>433.5</v>
      </c>
      <c r="AK99" s="312">
        <f>+AI99/AH99*100</f>
        <v>101.72474480816614</v>
      </c>
      <c r="AL99" s="312">
        <v>284.3</v>
      </c>
      <c r="AM99" s="312">
        <v>317.7</v>
      </c>
      <c r="AN99" s="314">
        <f>+AL99/AH99*100</f>
        <v>100.07039774727208</v>
      </c>
      <c r="AO99" s="241">
        <v>468.8</v>
      </c>
      <c r="AP99" s="238">
        <v>412</v>
      </c>
      <c r="AQ99" s="238">
        <v>493.4</v>
      </c>
      <c r="AR99" s="242">
        <f>+AP99/AO99*100</f>
        <v>87.883959044368595</v>
      </c>
      <c r="AS99" s="241">
        <v>888.7</v>
      </c>
      <c r="AT99" s="238">
        <v>800</v>
      </c>
      <c r="AU99" s="238">
        <v>1336.2</v>
      </c>
      <c r="AV99" s="242">
        <v>100.2</v>
      </c>
      <c r="AW99" s="132"/>
      <c r="AX99" s="148"/>
      <c r="AY99" s="130">
        <f t="shared" si="57"/>
        <v>0.26343107539228006</v>
      </c>
      <c r="AZ99" s="125">
        <f t="shared" si="56"/>
        <v>6.6800267201045926E-2</v>
      </c>
      <c r="BA99" s="125">
        <f t="shared" si="43"/>
        <v>3.6951501154734387</v>
      </c>
      <c r="BB99" s="153"/>
      <c r="BC99" s="15"/>
      <c r="BD99" s="16"/>
      <c r="BE99" s="14"/>
      <c r="BF99" s="15"/>
      <c r="BG99" s="16"/>
      <c r="BH99" s="14"/>
      <c r="BI99" s="15"/>
      <c r="BJ99" s="16"/>
      <c r="BK99" s="14"/>
      <c r="BL99" s="15"/>
      <c r="BM99" s="16"/>
      <c r="BN99" s="14"/>
      <c r="BO99" s="15"/>
      <c r="BP99" s="16"/>
      <c r="BQ99" s="14"/>
      <c r="BR99" s="15"/>
      <c r="BS99" s="16"/>
      <c r="BT99" s="14"/>
      <c r="BU99" s="15"/>
      <c r="BV99" s="16"/>
      <c r="BW99" s="14"/>
      <c r="BX99" s="15"/>
      <c r="BY99" s="16"/>
      <c r="BZ99" s="14"/>
      <c r="CA99" s="15"/>
      <c r="CB99" s="49"/>
      <c r="CC99" s="50"/>
      <c r="CD99" s="51"/>
      <c r="CG99" s="102"/>
      <c r="CH99" s="48"/>
    </row>
    <row r="100" spans="1:86" s="84" customFormat="1" ht="51.75" customHeight="1" collapsed="1" thickBot="1" x14ac:dyDescent="0.3">
      <c r="A100" s="234" t="s">
        <v>79</v>
      </c>
      <c r="B100" s="245" t="s">
        <v>76</v>
      </c>
      <c r="C100" s="236" t="s">
        <v>118</v>
      </c>
      <c r="D100" s="237">
        <v>3025.2620000000002</v>
      </c>
      <c r="E100" s="238">
        <v>3373.6</v>
      </c>
      <c r="F100" s="238">
        <v>101.00816447955575</v>
      </c>
      <c r="G100" s="238" t="s">
        <v>101</v>
      </c>
      <c r="H100" s="238">
        <v>4315.2</v>
      </c>
      <c r="I100" s="238">
        <v>104.5</v>
      </c>
      <c r="J100" s="238">
        <v>304.2</v>
      </c>
      <c r="K100" s="238" t="s">
        <v>101</v>
      </c>
      <c r="L100" s="238">
        <v>416.5</v>
      </c>
      <c r="M100" s="238">
        <v>103.1</v>
      </c>
      <c r="N100" s="238" t="s">
        <v>101</v>
      </c>
      <c r="O100" s="238">
        <v>468.55399999999997</v>
      </c>
      <c r="P100" s="238">
        <v>127.9</v>
      </c>
      <c r="Q100" s="238">
        <f>+V100/W100*100</f>
        <v>705.97310513447439</v>
      </c>
      <c r="R100" s="238" t="s">
        <v>101</v>
      </c>
      <c r="S100" s="238">
        <v>801.2</v>
      </c>
      <c r="T100" s="238">
        <v>102.8</v>
      </c>
      <c r="U100" s="238" t="s">
        <v>101</v>
      </c>
      <c r="V100" s="238">
        <v>866.22900000000004</v>
      </c>
      <c r="W100" s="240">
        <v>122.7</v>
      </c>
      <c r="X100" s="241">
        <v>1070.8</v>
      </c>
      <c r="Y100" s="238" t="s">
        <v>101</v>
      </c>
      <c r="Z100" s="238">
        <v>1206.6166643333333</v>
      </c>
      <c r="AA100" s="238">
        <v>103.2</v>
      </c>
      <c r="AB100" s="238" t="s">
        <v>101</v>
      </c>
      <c r="AC100" s="238">
        <v>1246</v>
      </c>
      <c r="AD100" s="238">
        <v>103.2</v>
      </c>
      <c r="AE100" s="238" t="s">
        <v>101</v>
      </c>
      <c r="AF100" s="238">
        <v>1474.3534282999999</v>
      </c>
      <c r="AG100" s="242">
        <v>132.6</v>
      </c>
      <c r="AH100" s="311">
        <v>1425.3747289999999</v>
      </c>
      <c r="AI100" s="312" t="s">
        <v>101</v>
      </c>
      <c r="AJ100" s="312">
        <v>1599.172</v>
      </c>
      <c r="AK100" s="312">
        <v>120</v>
      </c>
      <c r="AL100" s="312" t="s">
        <v>101</v>
      </c>
      <c r="AM100" s="312">
        <v>1897.242035</v>
      </c>
      <c r="AN100" s="314">
        <v>128.30000000000001</v>
      </c>
      <c r="AO100" s="241">
        <v>2157.6</v>
      </c>
      <c r="AP100" s="238" t="s">
        <v>101</v>
      </c>
      <c r="AQ100" s="238">
        <v>2244.4220773333336</v>
      </c>
      <c r="AR100" s="242">
        <v>103.6</v>
      </c>
      <c r="AS100" s="241">
        <v>4315.2</v>
      </c>
      <c r="AT100" s="238" t="s">
        <v>101</v>
      </c>
      <c r="AU100" s="238">
        <v>4723.1769279999999</v>
      </c>
      <c r="AV100" s="242">
        <v>105.2</v>
      </c>
      <c r="AW100" s="128"/>
      <c r="AX100" s="115"/>
      <c r="AY100" s="130">
        <f t="shared" si="57"/>
        <v>1.386580733855695</v>
      </c>
      <c r="AZ100" s="125">
        <f t="shared" si="56"/>
        <v>19.900000000000006</v>
      </c>
      <c r="BA100" s="125">
        <f t="shared" si="43"/>
        <v>0</v>
      </c>
      <c r="BB100" s="131"/>
      <c r="BC100" s="80"/>
      <c r="BD100" s="74"/>
      <c r="BE100" s="72"/>
      <c r="BF100" s="80"/>
      <c r="BG100" s="74"/>
      <c r="BH100" s="72"/>
      <c r="BI100" s="80"/>
      <c r="BJ100" s="74"/>
      <c r="BK100" s="72"/>
      <c r="BL100" s="80"/>
      <c r="BM100" s="74"/>
      <c r="BN100" s="72"/>
      <c r="BO100" s="80"/>
      <c r="BP100" s="74"/>
      <c r="BQ100" s="72"/>
      <c r="BR100" s="80"/>
      <c r="BS100" s="74"/>
      <c r="BT100" s="72"/>
      <c r="BU100" s="80"/>
      <c r="BV100" s="74"/>
      <c r="BW100" s="72"/>
      <c r="BX100" s="80"/>
      <c r="BY100" s="74"/>
      <c r="BZ100" s="72"/>
      <c r="CA100" s="80"/>
      <c r="CB100" s="81"/>
      <c r="CC100" s="82"/>
      <c r="CD100" s="83"/>
      <c r="CG100" s="103">
        <f>+AC100-AC100*100/AD100</f>
        <v>38.635658914728765</v>
      </c>
    </row>
    <row r="101" spans="1:86" s="47" customFormat="1" ht="57.75" hidden="1" customHeight="1" outlineLevel="1" x14ac:dyDescent="0.25">
      <c r="A101" s="234">
        <v>1</v>
      </c>
      <c r="B101" s="247" t="s">
        <v>150</v>
      </c>
      <c r="C101" s="236" t="s">
        <v>17</v>
      </c>
      <c r="D101" s="237">
        <v>213.9</v>
      </c>
      <c r="E101" s="238">
        <v>215</v>
      </c>
      <c r="F101" s="238">
        <v>101.65</v>
      </c>
      <c r="G101" s="238">
        <v>215</v>
      </c>
      <c r="H101" s="238">
        <v>1820.7450000000001</v>
      </c>
      <c r="I101" s="238">
        <v>100.51425899953247</v>
      </c>
      <c r="J101" s="238">
        <v>23.2</v>
      </c>
      <c r="K101" s="238">
        <v>24.2</v>
      </c>
      <c r="L101" s="238">
        <v>217.79999999999998</v>
      </c>
      <c r="M101" s="238">
        <f>+K101/J101*100</f>
        <v>104.31034482758621</v>
      </c>
      <c r="N101" s="238">
        <v>24.3</v>
      </c>
      <c r="O101" s="238">
        <v>218.70000000000002</v>
      </c>
      <c r="P101" s="238">
        <f>+N101/J101*100</f>
        <v>104.74137931034484</v>
      </c>
      <c r="Q101" s="238">
        <v>50.198019801980202</v>
      </c>
      <c r="R101" s="238">
        <v>50.7</v>
      </c>
      <c r="S101" s="238">
        <f>+V101/U101*R101</f>
        <v>512.07000000000005</v>
      </c>
      <c r="T101" s="238">
        <f>+R101/Q101*100</f>
        <v>101</v>
      </c>
      <c r="U101" s="238">
        <v>50.978999999999999</v>
      </c>
      <c r="V101" s="238">
        <v>514.88789999999995</v>
      </c>
      <c r="W101" s="240">
        <f>+U101/Q101*100</f>
        <v>101.55579881656804</v>
      </c>
      <c r="X101" s="241">
        <v>58.2</v>
      </c>
      <c r="Y101" s="238">
        <v>78.2</v>
      </c>
      <c r="Z101" s="238">
        <v>703.80000000000007</v>
      </c>
      <c r="AA101" s="238">
        <f>+Y101/X101*100</f>
        <v>134.36426116838487</v>
      </c>
      <c r="AB101" s="238">
        <v>78.2</v>
      </c>
      <c r="AC101" s="238">
        <v>703.80000000000007</v>
      </c>
      <c r="AD101" s="238">
        <f>+AB101/X101*100</f>
        <v>134.36426116838487</v>
      </c>
      <c r="AE101" s="238">
        <v>78.3</v>
      </c>
      <c r="AF101" s="238">
        <v>790.64921000000004</v>
      </c>
      <c r="AG101" s="242">
        <f>+AE101/X101*100</f>
        <v>134.53608247422679</v>
      </c>
      <c r="AH101" s="311">
        <v>80.325000000000003</v>
      </c>
      <c r="AI101" s="312">
        <v>92.1</v>
      </c>
      <c r="AJ101" s="312">
        <v>930.21</v>
      </c>
      <c r="AK101" s="312">
        <f>+AI101/AH101*100</f>
        <v>114.65919701213818</v>
      </c>
      <c r="AL101" s="312">
        <v>95.313000000000002</v>
      </c>
      <c r="AM101" s="312">
        <v>962.66129999999998</v>
      </c>
      <c r="AN101" s="314">
        <f>+AL101/AH101*100</f>
        <v>118.65919701213818</v>
      </c>
      <c r="AO101" s="241">
        <v>125.7</v>
      </c>
      <c r="AP101" s="238">
        <v>128.6</v>
      </c>
      <c r="AQ101" s="238">
        <v>1157.3999999999999</v>
      </c>
      <c r="AR101" s="242">
        <f>+AP101/AO101*100</f>
        <v>102.30708035003977</v>
      </c>
      <c r="AS101" s="241">
        <v>215</v>
      </c>
      <c r="AT101" s="238">
        <v>225</v>
      </c>
      <c r="AU101" s="238">
        <v>1973.4698180000005</v>
      </c>
      <c r="AV101" s="242">
        <f>+AT101/AS101*100</f>
        <v>104.65116279069768</v>
      </c>
      <c r="AW101" s="132"/>
      <c r="AX101" s="134"/>
      <c r="AY101" s="130">
        <f t="shared" si="57"/>
        <v>0.78320667775893926</v>
      </c>
      <c r="AZ101" s="125">
        <f t="shared" si="56"/>
        <v>0.55579881656804275</v>
      </c>
      <c r="BA101" s="125">
        <f t="shared" si="43"/>
        <v>0</v>
      </c>
      <c r="BB101" s="151"/>
      <c r="BC101" s="9"/>
      <c r="BD101" s="10"/>
      <c r="BE101" s="8"/>
      <c r="BF101" s="9"/>
      <c r="BG101" s="10"/>
      <c r="BH101" s="8"/>
      <c r="BI101" s="9"/>
      <c r="BJ101" s="10"/>
      <c r="BK101" s="8"/>
      <c r="BL101" s="9"/>
      <c r="BM101" s="10"/>
      <c r="BN101" s="8"/>
      <c r="BO101" s="9"/>
      <c r="BP101" s="10"/>
      <c r="BQ101" s="8"/>
      <c r="BR101" s="9"/>
      <c r="BS101" s="10"/>
      <c r="BT101" s="8"/>
      <c r="BU101" s="9"/>
      <c r="BV101" s="10"/>
      <c r="BW101" s="8"/>
      <c r="BX101" s="9"/>
      <c r="BY101" s="10"/>
      <c r="BZ101" s="8"/>
      <c r="CA101" s="9"/>
      <c r="CB101" s="44"/>
      <c r="CC101" s="45"/>
      <c r="CD101" s="46"/>
      <c r="CG101" s="102"/>
      <c r="CH101" s="48"/>
    </row>
    <row r="102" spans="1:86" s="47" customFormat="1" ht="57.75" hidden="1" customHeight="1" outlineLevel="1" x14ac:dyDescent="0.25">
      <c r="A102" s="234">
        <v>2</v>
      </c>
      <c r="B102" s="247" t="s">
        <v>77</v>
      </c>
      <c r="C102" s="236" t="s">
        <v>17</v>
      </c>
      <c r="D102" s="237">
        <v>38.9</v>
      </c>
      <c r="E102" s="238">
        <v>44</v>
      </c>
      <c r="F102" s="238">
        <v>103.1</v>
      </c>
      <c r="G102" s="238">
        <v>40.1</v>
      </c>
      <c r="H102" s="238">
        <v>248.91140000000001</v>
      </c>
      <c r="I102" s="238">
        <v>103.08483290488432</v>
      </c>
      <c r="J102" s="238">
        <v>3.9</v>
      </c>
      <c r="K102" s="238">
        <v>4</v>
      </c>
      <c r="L102" s="238">
        <v>26</v>
      </c>
      <c r="M102" s="238">
        <f>+K102/J102*100</f>
        <v>102.56410256410258</v>
      </c>
      <c r="N102" s="238">
        <v>2.2999999999999998</v>
      </c>
      <c r="O102" s="238">
        <v>14.95</v>
      </c>
      <c r="P102" s="238">
        <f>+N102/J102*100</f>
        <v>58.974358974358978</v>
      </c>
      <c r="Q102" s="238">
        <v>5.7960175750210334</v>
      </c>
      <c r="R102" s="238">
        <v>6.2</v>
      </c>
      <c r="S102" s="238">
        <f>+V102/U102*R102</f>
        <v>43.4</v>
      </c>
      <c r="T102" s="238">
        <f>+R102/Q102*100</f>
        <v>106.97000000000001</v>
      </c>
      <c r="U102" s="238">
        <v>4.4119999999999999</v>
      </c>
      <c r="V102" s="238">
        <v>30.884</v>
      </c>
      <c r="W102" s="240">
        <f>+U102/Q102*100</f>
        <v>76.121232258064524</v>
      </c>
      <c r="X102" s="241">
        <v>9.9</v>
      </c>
      <c r="Y102" s="238">
        <v>12.8</v>
      </c>
      <c r="Z102" s="238">
        <v>83.2</v>
      </c>
      <c r="AA102" s="238">
        <f>+Y102/X102*100</f>
        <v>129.2929292929293</v>
      </c>
      <c r="AB102" s="238">
        <v>9.1999999999999993</v>
      </c>
      <c r="AC102" s="238">
        <v>64.399999999999991</v>
      </c>
      <c r="AD102" s="238">
        <f>+AB102/X102*100</f>
        <v>92.929292929292913</v>
      </c>
      <c r="AE102" s="238">
        <v>7.3</v>
      </c>
      <c r="AF102" s="238">
        <v>51.0167</v>
      </c>
      <c r="AG102" s="242">
        <f>+AE102/X102*100</f>
        <v>73.73737373737373</v>
      </c>
      <c r="AH102" s="311">
        <v>13.416</v>
      </c>
      <c r="AI102" s="312">
        <v>14.2</v>
      </c>
      <c r="AJ102" s="312">
        <v>99.4</v>
      </c>
      <c r="AK102" s="312">
        <f>+AI102/AH102*100</f>
        <v>105.8437686344663</v>
      </c>
      <c r="AL102" s="312">
        <v>10.076000000000001</v>
      </c>
      <c r="AM102" s="312">
        <v>70.531999999999996</v>
      </c>
      <c r="AN102" s="314">
        <f>+AL102/AH102*100</f>
        <v>75.104353011329763</v>
      </c>
      <c r="AO102" s="241">
        <v>18</v>
      </c>
      <c r="AP102" s="238">
        <v>15.5</v>
      </c>
      <c r="AQ102" s="238">
        <v>148.20000000000002</v>
      </c>
      <c r="AR102" s="242">
        <f>+AP102/AO102*100</f>
        <v>86.111111111111114</v>
      </c>
      <c r="AS102" s="241">
        <v>40.1</v>
      </c>
      <c r="AT102" s="238">
        <v>31</v>
      </c>
      <c r="AU102" s="238">
        <v>201.5</v>
      </c>
      <c r="AV102" s="242">
        <f>+AT102/AS102*100</f>
        <v>77.306733167082285</v>
      </c>
      <c r="AW102" s="428" t="s">
        <v>215</v>
      </c>
      <c r="AX102" s="429"/>
      <c r="AY102" s="130">
        <f t="shared" si="57"/>
        <v>7.1665970513889843E-2</v>
      </c>
      <c r="AZ102" s="125">
        <f t="shared" si="56"/>
        <v>-30.84876774193549</v>
      </c>
      <c r="BA102" s="125">
        <f t="shared" si="43"/>
        <v>-36.363636363636388</v>
      </c>
      <c r="BB102" s="151"/>
      <c r="BC102" s="9"/>
      <c r="BD102" s="10"/>
      <c r="BE102" s="8"/>
      <c r="BF102" s="9"/>
      <c r="BG102" s="10"/>
      <c r="BH102" s="8"/>
      <c r="BI102" s="9"/>
      <c r="BJ102" s="10"/>
      <c r="BK102" s="8"/>
      <c r="BL102" s="9"/>
      <c r="BM102" s="10"/>
      <c r="BN102" s="8"/>
      <c r="BO102" s="9"/>
      <c r="BP102" s="10"/>
      <c r="BQ102" s="8"/>
      <c r="BR102" s="9"/>
      <c r="BS102" s="10"/>
      <c r="BT102" s="8"/>
      <c r="BU102" s="9"/>
      <c r="BV102" s="10"/>
      <c r="BW102" s="8"/>
      <c r="BX102" s="9"/>
      <c r="BY102" s="10"/>
      <c r="BZ102" s="8"/>
      <c r="CA102" s="9"/>
      <c r="CB102" s="49"/>
      <c r="CC102" s="50"/>
      <c r="CD102" s="51"/>
      <c r="CG102" s="102"/>
      <c r="CH102" s="48"/>
    </row>
    <row r="103" spans="1:86" s="47" customFormat="1" ht="57.75" hidden="1" customHeight="1" outlineLevel="1" thickBot="1" x14ac:dyDescent="0.3">
      <c r="A103" s="234">
        <v>3</v>
      </c>
      <c r="B103" s="247" t="s">
        <v>78</v>
      </c>
      <c r="C103" s="236" t="s">
        <v>17</v>
      </c>
      <c r="D103" s="237">
        <v>21.4</v>
      </c>
      <c r="E103" s="238">
        <v>24.8</v>
      </c>
      <c r="F103" s="238">
        <v>104.8</v>
      </c>
      <c r="G103" s="238">
        <v>31.1</v>
      </c>
      <c r="H103" s="243">
        <v>233.37750000000003</v>
      </c>
      <c r="I103" s="238">
        <v>145.32710280373834</v>
      </c>
      <c r="J103" s="238">
        <v>2.5</v>
      </c>
      <c r="K103" s="238">
        <v>2.6</v>
      </c>
      <c r="L103" s="243">
        <v>20.28</v>
      </c>
      <c r="M103" s="238">
        <f>+K103/J103*100</f>
        <v>104</v>
      </c>
      <c r="N103" s="238">
        <v>2.9239999999999999</v>
      </c>
      <c r="O103" s="243">
        <v>22.807199999999998</v>
      </c>
      <c r="P103" s="238">
        <f>+N103/J103*100</f>
        <v>116.96</v>
      </c>
      <c r="Q103" s="238">
        <v>5</v>
      </c>
      <c r="R103" s="238">
        <v>5.2</v>
      </c>
      <c r="S103" s="243">
        <f>+V103/U103*R103</f>
        <v>55.64</v>
      </c>
      <c r="T103" s="238">
        <f>+R103/Q103*100</f>
        <v>104</v>
      </c>
      <c r="U103" s="238">
        <v>5.2110000000000003</v>
      </c>
      <c r="V103" s="243">
        <v>55.7577</v>
      </c>
      <c r="W103" s="240">
        <f>+U103/Q103*100</f>
        <v>104.22</v>
      </c>
      <c r="X103" s="241">
        <v>6.5</v>
      </c>
      <c r="Y103" s="238">
        <v>7.8</v>
      </c>
      <c r="Z103" s="243">
        <v>60.839999999999996</v>
      </c>
      <c r="AA103" s="238">
        <f>+Y103/X103*100</f>
        <v>120</v>
      </c>
      <c r="AB103" s="238">
        <v>7.9</v>
      </c>
      <c r="AC103" s="243">
        <v>84.53</v>
      </c>
      <c r="AD103" s="238">
        <f>+AB103/X103*100</f>
        <v>121.53846153846155</v>
      </c>
      <c r="AE103" s="238">
        <v>7.8</v>
      </c>
      <c r="AF103" s="243">
        <v>70.556399999999996</v>
      </c>
      <c r="AG103" s="242">
        <f>+AE103/X103*100</f>
        <v>120</v>
      </c>
      <c r="AH103" s="311">
        <v>9.3446999999999996</v>
      </c>
      <c r="AI103" s="312">
        <v>10.4</v>
      </c>
      <c r="AJ103" s="315">
        <v>93.6</v>
      </c>
      <c r="AK103" s="312">
        <f>+AI103/AH103*100</f>
        <v>111.29303241409569</v>
      </c>
      <c r="AL103" s="312">
        <v>11.526999999999999</v>
      </c>
      <c r="AM103" s="315">
        <v>103.74299999999999</v>
      </c>
      <c r="AN103" s="314">
        <f>+AL103/AH103*100</f>
        <v>123.35334467666164</v>
      </c>
      <c r="AO103" s="241">
        <v>9.6999999999999993</v>
      </c>
      <c r="AP103" s="238">
        <v>15.5</v>
      </c>
      <c r="AQ103" s="243">
        <v>120.89999999999999</v>
      </c>
      <c r="AR103" s="242">
        <f>+AP103/AO103*100</f>
        <v>159.79381443298971</v>
      </c>
      <c r="AS103" s="241">
        <v>31.1</v>
      </c>
      <c r="AT103" s="238">
        <v>33</v>
      </c>
      <c r="AU103" s="243">
        <v>257.70774119999999</v>
      </c>
      <c r="AV103" s="242">
        <f>+AT103/AS103*100</f>
        <v>106.10932475884245</v>
      </c>
      <c r="AW103" s="76"/>
      <c r="AX103" s="116"/>
      <c r="AY103" s="130">
        <f t="shared" si="57"/>
        <v>9.4067150427625923E-2</v>
      </c>
      <c r="AZ103" s="125">
        <f t="shared" si="56"/>
        <v>0.21999999999999886</v>
      </c>
      <c r="BA103" s="125">
        <f t="shared" si="43"/>
        <v>1.5384615384615472</v>
      </c>
      <c r="BB103" s="153"/>
      <c r="BC103" s="59"/>
      <c r="BD103" s="16"/>
      <c r="BE103" s="14"/>
      <c r="BF103" s="59"/>
      <c r="BG103" s="16"/>
      <c r="BH103" s="14"/>
      <c r="BI103" s="59"/>
      <c r="BJ103" s="16"/>
      <c r="BK103" s="14"/>
      <c r="BL103" s="59"/>
      <c r="BM103" s="16"/>
      <c r="BN103" s="14"/>
      <c r="BO103" s="59"/>
      <c r="BP103" s="16"/>
      <c r="BQ103" s="14"/>
      <c r="BR103" s="59"/>
      <c r="BS103" s="16"/>
      <c r="BT103" s="14"/>
      <c r="BU103" s="59"/>
      <c r="BV103" s="16"/>
      <c r="BW103" s="14"/>
      <c r="BX103" s="59"/>
      <c r="BY103" s="16"/>
      <c r="BZ103" s="14"/>
      <c r="CA103" s="59"/>
      <c r="CB103" s="52"/>
      <c r="CC103" s="53"/>
      <c r="CD103" s="54"/>
      <c r="CG103" s="102"/>
      <c r="CH103" s="48"/>
    </row>
    <row r="104" spans="1:86" s="84" customFormat="1" ht="72" customHeight="1" collapsed="1" thickBot="1" x14ac:dyDescent="0.3">
      <c r="A104" s="234" t="s">
        <v>83</v>
      </c>
      <c r="B104" s="245" t="s">
        <v>151</v>
      </c>
      <c r="C104" s="236" t="s">
        <v>10</v>
      </c>
      <c r="D104" s="237">
        <v>5051.2731160000003</v>
      </c>
      <c r="E104" s="238">
        <v>8050.3703703703704</v>
      </c>
      <c r="F104" s="238">
        <v>114.4</v>
      </c>
      <c r="G104" s="238" t="s">
        <v>101</v>
      </c>
      <c r="H104" s="238">
        <v>7870.6</v>
      </c>
      <c r="I104" s="238">
        <v>108</v>
      </c>
      <c r="J104" s="238">
        <v>360.9</v>
      </c>
      <c r="K104" s="238" t="s">
        <v>101</v>
      </c>
      <c r="L104" s="238">
        <v>409.8039215686274</v>
      </c>
      <c r="M104" s="238">
        <v>104.5</v>
      </c>
      <c r="N104" s="238" t="s">
        <v>101</v>
      </c>
      <c r="O104" s="238">
        <v>521.70000000000005</v>
      </c>
      <c r="P104" s="238">
        <v>107.3</v>
      </c>
      <c r="Q104" s="238">
        <f>+V104/W104*100</f>
        <v>899.32308978278354</v>
      </c>
      <c r="R104" s="238" t="s">
        <v>101</v>
      </c>
      <c r="S104" s="238">
        <v>972.57835138412997</v>
      </c>
      <c r="T104" s="238">
        <f>+S104/Q104*100</f>
        <v>108.1456</v>
      </c>
      <c r="U104" s="238" t="s">
        <v>101</v>
      </c>
      <c r="V104" s="238">
        <v>1117.8586006</v>
      </c>
      <c r="W104" s="240">
        <v>124.3</v>
      </c>
      <c r="X104" s="241">
        <v>1090.4000000000001</v>
      </c>
      <c r="Y104" s="238" t="s">
        <v>101</v>
      </c>
      <c r="Z104" s="238">
        <v>1390.6310679611652</v>
      </c>
      <c r="AA104" s="238">
        <v>106.1</v>
      </c>
      <c r="AB104" s="238" t="s">
        <v>101</v>
      </c>
      <c r="AC104" s="238">
        <v>1392</v>
      </c>
      <c r="AD104" s="238">
        <v>108.2</v>
      </c>
      <c r="AE104" s="238" t="s">
        <v>101</v>
      </c>
      <c r="AF104" s="238">
        <v>2049.5052436237415</v>
      </c>
      <c r="AG104" s="242">
        <v>121.3</v>
      </c>
      <c r="AH104" s="311">
        <v>1554.538597</v>
      </c>
      <c r="AI104" s="312" t="s">
        <v>101</v>
      </c>
      <c r="AJ104" s="312">
        <v>2088.1538461538462</v>
      </c>
      <c r="AK104" s="312">
        <v>110.8</v>
      </c>
      <c r="AL104" s="312" t="s">
        <v>101</v>
      </c>
      <c r="AM104" s="312">
        <v>2758.2227849999999</v>
      </c>
      <c r="AN104" s="314">
        <v>131</v>
      </c>
      <c r="AO104" s="241">
        <v>3339.4</v>
      </c>
      <c r="AP104" s="238" t="s">
        <v>101</v>
      </c>
      <c r="AQ104" s="238">
        <v>3914.3584905660382</v>
      </c>
      <c r="AR104" s="242">
        <v>115.9</v>
      </c>
      <c r="AS104" s="241">
        <v>7870.6</v>
      </c>
      <c r="AT104" s="238" t="s">
        <v>101</v>
      </c>
      <c r="AU104" s="238">
        <v>9100</v>
      </c>
      <c r="AV104" s="242">
        <v>115.6</v>
      </c>
      <c r="AW104" s="128"/>
      <c r="AX104" s="135"/>
      <c r="AY104" s="130">
        <f t="shared" si="57"/>
        <v>1.5490532757039546</v>
      </c>
      <c r="AZ104" s="125">
        <f t="shared" si="56"/>
        <v>16.154399999999995</v>
      </c>
      <c r="BA104" s="125">
        <f t="shared" si="43"/>
        <v>2.1000000000000085</v>
      </c>
      <c r="BB104" s="131"/>
      <c r="BC104" s="80"/>
      <c r="BD104" s="74"/>
      <c r="BE104" s="72"/>
      <c r="BF104" s="80"/>
      <c r="BG104" s="74"/>
      <c r="BH104" s="72"/>
      <c r="BI104" s="80"/>
      <c r="BJ104" s="74"/>
      <c r="BK104" s="72"/>
      <c r="BL104" s="80"/>
      <c r="BM104" s="74"/>
      <c r="BN104" s="72"/>
      <c r="BO104" s="80"/>
      <c r="BP104" s="74"/>
      <c r="BQ104" s="72"/>
      <c r="BR104" s="80"/>
      <c r="BS104" s="74"/>
      <c r="BT104" s="72"/>
      <c r="BU104" s="80"/>
      <c r="BV104" s="74"/>
      <c r="BW104" s="72"/>
      <c r="BX104" s="80"/>
      <c r="BY104" s="74"/>
      <c r="BZ104" s="72"/>
      <c r="CA104" s="80"/>
      <c r="CB104" s="81"/>
      <c r="CC104" s="82"/>
      <c r="CD104" s="83"/>
      <c r="CG104" s="103">
        <f>+AC104-AC104*100/AD104</f>
        <v>105.49353049907586</v>
      </c>
    </row>
    <row r="105" spans="1:86" s="47" customFormat="1" ht="57.75" hidden="1" customHeight="1" outlineLevel="1" x14ac:dyDescent="0.25">
      <c r="A105" s="234">
        <v>1</v>
      </c>
      <c r="B105" s="247" t="s">
        <v>37</v>
      </c>
      <c r="C105" s="236" t="s">
        <v>17</v>
      </c>
      <c r="D105" s="237">
        <v>8254.2999999999993</v>
      </c>
      <c r="E105" s="238">
        <v>14502</v>
      </c>
      <c r="F105" s="238">
        <v>131.13165259319385</v>
      </c>
      <c r="G105" s="238">
        <v>9252.2999999999993</v>
      </c>
      <c r="H105" s="238">
        <v>4616.8976999999995</v>
      </c>
      <c r="I105" s="238">
        <v>114.14656603224986</v>
      </c>
      <c r="J105" s="238">
        <v>472.7</v>
      </c>
      <c r="K105" s="238">
        <v>538.4452</v>
      </c>
      <c r="L105" s="238">
        <v>215.9165252</v>
      </c>
      <c r="M105" s="238">
        <f>+K105/J105*100</f>
        <v>113.90844087158875</v>
      </c>
      <c r="N105" s="238">
        <v>618.9</v>
      </c>
      <c r="O105" s="238">
        <v>248.1789</v>
      </c>
      <c r="P105" s="238">
        <f>+N105/J105*100</f>
        <v>130.9287074254284</v>
      </c>
      <c r="Q105" s="238">
        <v>1037.0999999999999</v>
      </c>
      <c r="R105" s="238">
        <v>1433.3812450179821</v>
      </c>
      <c r="S105" s="238">
        <f>+V105/U105*R105</f>
        <v>491.18490000000003</v>
      </c>
      <c r="T105" s="238">
        <f>+R105/Q105*100</f>
        <v>138.2105144169301</v>
      </c>
      <c r="U105" s="238">
        <v>1358.6</v>
      </c>
      <c r="V105" s="238">
        <v>465.55918563845051</v>
      </c>
      <c r="W105" s="240">
        <f>+U105/Q105*100</f>
        <v>130.99990357728282</v>
      </c>
      <c r="X105" s="241">
        <v>1801.8</v>
      </c>
      <c r="Y105" s="238">
        <v>2145.1999999999998</v>
      </c>
      <c r="Z105" s="238">
        <v>986.71210428305392</v>
      </c>
      <c r="AA105" s="238">
        <f>+Y105/X105*100</f>
        <v>119.05871905871905</v>
      </c>
      <c r="AB105" s="238">
        <v>2148</v>
      </c>
      <c r="AC105" s="238">
        <v>988</v>
      </c>
      <c r="AD105" s="238">
        <f>+AB105/X105*100</f>
        <v>119.21411921411922</v>
      </c>
      <c r="AE105" s="238">
        <v>2198.9</v>
      </c>
      <c r="AF105" s="238">
        <v>1011.4121042830541</v>
      </c>
      <c r="AG105" s="242">
        <f>+AE105/X105*100</f>
        <v>122.03907203907205</v>
      </c>
      <c r="AH105" s="311">
        <v>2478.5</v>
      </c>
      <c r="AI105" s="312">
        <v>3075.5709979999997</v>
      </c>
      <c r="AJ105" s="312">
        <v>1233.3039701979999</v>
      </c>
      <c r="AK105" s="312">
        <f>+AI105/AH105*100</f>
        <v>124.09001404075045</v>
      </c>
      <c r="AL105" s="312">
        <v>3110.1</v>
      </c>
      <c r="AM105" s="312">
        <v>1430.5301675977653</v>
      </c>
      <c r="AN105" s="314">
        <f>+AL105/AH105*100</f>
        <v>125.48315513415372</v>
      </c>
      <c r="AO105" s="241">
        <v>4169.3</v>
      </c>
      <c r="AP105" s="238">
        <v>5133.7</v>
      </c>
      <c r="AQ105" s="238">
        <v>2361.3110000000001</v>
      </c>
      <c r="AR105" s="242">
        <f>+AP105/AO105*100</f>
        <v>123.13098121986903</v>
      </c>
      <c r="AS105" s="241">
        <v>9252.2999999999993</v>
      </c>
      <c r="AT105" s="238">
        <v>12050</v>
      </c>
      <c r="AU105" s="238">
        <v>5542.5510000000004</v>
      </c>
      <c r="AV105" s="242">
        <f>+AT105/AS105*100</f>
        <v>130.23788679571567</v>
      </c>
      <c r="AW105" s="119"/>
      <c r="AX105" s="141"/>
      <c r="AY105" s="130">
        <f t="shared" si="57"/>
        <v>1.0994717215484964</v>
      </c>
      <c r="AZ105" s="125">
        <f t="shared" si="56"/>
        <v>-7.2106108396472735</v>
      </c>
      <c r="BA105" s="125">
        <f t="shared" si="43"/>
        <v>0.15540015540017293</v>
      </c>
      <c r="BB105" s="151"/>
      <c r="BC105" s="9"/>
      <c r="BD105" s="10"/>
      <c r="BE105" s="8"/>
      <c r="BF105" s="9"/>
      <c r="BG105" s="10"/>
      <c r="BH105" s="8"/>
      <c r="BI105" s="9"/>
      <c r="BJ105" s="10"/>
      <c r="BK105" s="8"/>
      <c r="BL105" s="9"/>
      <c r="BM105" s="10"/>
      <c r="BN105" s="8"/>
      <c r="BO105" s="9"/>
      <c r="BP105" s="10"/>
      <c r="BQ105" s="8"/>
      <c r="BR105" s="9"/>
      <c r="BS105" s="10"/>
      <c r="BT105" s="8"/>
      <c r="BU105" s="9"/>
      <c r="BV105" s="10"/>
      <c r="BW105" s="8"/>
      <c r="BX105" s="9"/>
      <c r="BY105" s="10"/>
      <c r="BZ105" s="8"/>
      <c r="CA105" s="9"/>
      <c r="CB105" s="44"/>
      <c r="CC105" s="45"/>
      <c r="CD105" s="46"/>
      <c r="CG105" s="102"/>
      <c r="CH105" s="48"/>
    </row>
    <row r="106" spans="1:86" s="47" customFormat="1" ht="57.75" hidden="1" customHeight="1" outlineLevel="1" x14ac:dyDescent="0.25">
      <c r="A106" s="234">
        <v>2</v>
      </c>
      <c r="B106" s="247" t="s">
        <v>152</v>
      </c>
      <c r="C106" s="236" t="s">
        <v>59</v>
      </c>
      <c r="D106" s="237">
        <v>38.161999999999999</v>
      </c>
      <c r="E106" s="238">
        <v>38.5</v>
      </c>
      <c r="F106" s="238">
        <v>100.88569781457994</v>
      </c>
      <c r="G106" s="238">
        <v>38.6</v>
      </c>
      <c r="H106" s="238">
        <v>279.85000000000002</v>
      </c>
      <c r="I106" s="238">
        <v>101.14773858812431</v>
      </c>
      <c r="J106" s="238">
        <v>3.2</v>
      </c>
      <c r="K106" s="238">
        <v>3.25</v>
      </c>
      <c r="L106" s="238">
        <v>26</v>
      </c>
      <c r="M106" s="238">
        <f>+K106/J106*100</f>
        <v>101.5625</v>
      </c>
      <c r="N106" s="238">
        <v>3.25</v>
      </c>
      <c r="O106" s="238">
        <v>26</v>
      </c>
      <c r="P106" s="238">
        <f>+N106/J106*100</f>
        <v>101.5625</v>
      </c>
      <c r="Q106" s="238">
        <v>6.6</v>
      </c>
      <c r="R106" s="238">
        <v>6.71</v>
      </c>
      <c r="S106" s="238">
        <f>+V106/U106*R106</f>
        <v>53.68</v>
      </c>
      <c r="T106" s="238">
        <f>+R106/Q106*100</f>
        <v>101.66666666666666</v>
      </c>
      <c r="U106" s="238">
        <v>5.4509863999999997</v>
      </c>
      <c r="V106" s="238">
        <v>43.607891199999997</v>
      </c>
      <c r="W106" s="240">
        <f>+U106/Q106*100</f>
        <v>82.590703030303018</v>
      </c>
      <c r="X106" s="241">
        <v>9.3000000000000007</v>
      </c>
      <c r="Y106" s="238">
        <v>9.7799999999999994</v>
      </c>
      <c r="Z106" s="238">
        <v>79.337755102040802</v>
      </c>
      <c r="AA106" s="238">
        <f>+Y106/X106*100</f>
        <v>105.16129032258064</v>
      </c>
      <c r="AB106" s="238">
        <v>9.8000000000000007</v>
      </c>
      <c r="AC106" s="238">
        <v>79.5</v>
      </c>
      <c r="AD106" s="238">
        <f>+AB106/X106*100</f>
        <v>105.3763440860215</v>
      </c>
      <c r="AE106" s="238">
        <v>8.8943200000000004</v>
      </c>
      <c r="AF106" s="238">
        <v>72.152902040816329</v>
      </c>
      <c r="AG106" s="242">
        <f>+AE106/X106*100</f>
        <v>95.637849462365594</v>
      </c>
      <c r="AH106" s="311">
        <v>10.867599999999999</v>
      </c>
      <c r="AI106" s="312">
        <v>12.35</v>
      </c>
      <c r="AJ106" s="312">
        <v>98.8</v>
      </c>
      <c r="AK106" s="312">
        <f>+AI106/AH106*100</f>
        <v>113.64054621075491</v>
      </c>
      <c r="AL106" s="312">
        <v>12.375999999999999</v>
      </c>
      <c r="AM106" s="312">
        <v>100.39714285714284</v>
      </c>
      <c r="AN106" s="314">
        <f>+AL106/AH106*100</f>
        <v>113.87978946593545</v>
      </c>
      <c r="AO106" s="241">
        <v>18.706</v>
      </c>
      <c r="AP106" s="238">
        <v>18.88</v>
      </c>
      <c r="AQ106" s="238">
        <v>152.90100000000001</v>
      </c>
      <c r="AR106" s="242">
        <f>+AP106/AO106*100</f>
        <v>100.93018282903881</v>
      </c>
      <c r="AS106" s="241">
        <v>38.847000000000001</v>
      </c>
      <c r="AT106" s="238">
        <v>40</v>
      </c>
      <c r="AU106" s="238">
        <v>323.94299999999998</v>
      </c>
      <c r="AV106" s="242">
        <f>+AT106/AS106*100</f>
        <v>102.96805416119648</v>
      </c>
      <c r="AW106" s="430" t="s">
        <v>216</v>
      </c>
      <c r="AX106" s="431"/>
      <c r="AY106" s="130">
        <f t="shared" si="57"/>
        <v>8.8469637513264643E-2</v>
      </c>
      <c r="AZ106" s="125">
        <f t="shared" si="56"/>
        <v>-19.075963636363639</v>
      </c>
      <c r="BA106" s="125">
        <f t="shared" si="43"/>
        <v>0.21505376344086358</v>
      </c>
      <c r="BB106" s="151"/>
      <c r="BC106" s="9"/>
      <c r="BD106" s="10"/>
      <c r="BE106" s="8"/>
      <c r="BF106" s="9"/>
      <c r="BG106" s="10"/>
      <c r="BH106" s="8"/>
      <c r="BI106" s="9"/>
      <c r="BJ106" s="10"/>
      <c r="BK106" s="8"/>
      <c r="BL106" s="9"/>
      <c r="BM106" s="10"/>
      <c r="BN106" s="8"/>
      <c r="BO106" s="9"/>
      <c r="BP106" s="10"/>
      <c r="BQ106" s="8"/>
      <c r="BR106" s="9"/>
      <c r="BS106" s="10"/>
      <c r="BT106" s="8"/>
      <c r="BU106" s="9"/>
      <c r="BV106" s="10"/>
      <c r="BW106" s="8"/>
      <c r="BX106" s="9"/>
      <c r="BY106" s="10"/>
      <c r="BZ106" s="8"/>
      <c r="CA106" s="9"/>
      <c r="CB106" s="49"/>
      <c r="CC106" s="50"/>
      <c r="CD106" s="51"/>
      <c r="CG106" s="102"/>
      <c r="CH106" s="48"/>
    </row>
    <row r="107" spans="1:86" s="47" customFormat="1" ht="57.75" hidden="1" customHeight="1" outlineLevel="1" x14ac:dyDescent="0.25">
      <c r="A107" s="234">
        <v>3</v>
      </c>
      <c r="B107" s="247" t="s">
        <v>80</v>
      </c>
      <c r="C107" s="236" t="s">
        <v>59</v>
      </c>
      <c r="D107" s="237">
        <v>18.899999999999999</v>
      </c>
      <c r="E107" s="238">
        <v>23</v>
      </c>
      <c r="F107" s="238">
        <v>122.28968832080307</v>
      </c>
      <c r="G107" s="238">
        <v>20.3</v>
      </c>
      <c r="H107" s="243">
        <v>195.1439</v>
      </c>
      <c r="I107" s="238">
        <v>107.40740740740742</v>
      </c>
      <c r="J107" s="238">
        <v>1.4</v>
      </c>
      <c r="K107" s="238">
        <v>1.5</v>
      </c>
      <c r="L107" s="243">
        <v>17.700000000000003</v>
      </c>
      <c r="M107" s="238">
        <f>+K107/J107*100</f>
        <v>107.14285714285714</v>
      </c>
      <c r="N107" s="238">
        <v>1.5009999999999999</v>
      </c>
      <c r="O107" s="243">
        <v>17.711800000000004</v>
      </c>
      <c r="P107" s="238">
        <f>+N107/J107*100</f>
        <v>107.21428571428571</v>
      </c>
      <c r="Q107" s="238">
        <v>1.919</v>
      </c>
      <c r="R107" s="238">
        <v>2.6018571428571429</v>
      </c>
      <c r="S107" s="243">
        <f>+V107/U107*R107</f>
        <v>30.680000000000003</v>
      </c>
      <c r="T107" s="238">
        <f>+R107/Q107*100</f>
        <v>135.58400952877244</v>
      </c>
      <c r="U107" s="238">
        <v>2.6928999999999998</v>
      </c>
      <c r="V107" s="243">
        <v>31.753538900785156</v>
      </c>
      <c r="W107" s="240">
        <f>+U107/Q107*100</f>
        <v>140.32829598749348</v>
      </c>
      <c r="X107" s="241">
        <v>3.6</v>
      </c>
      <c r="Y107" s="238">
        <v>4</v>
      </c>
      <c r="Z107" s="243">
        <v>47.5</v>
      </c>
      <c r="AA107" s="238">
        <f>+Y107/X107*100</f>
        <v>111.11111111111111</v>
      </c>
      <c r="AB107" s="238">
        <v>4</v>
      </c>
      <c r="AC107" s="243">
        <v>47.5</v>
      </c>
      <c r="AD107" s="238">
        <f>+AB107/X107*100</f>
        <v>111.11111111111111</v>
      </c>
      <c r="AE107" s="238">
        <v>4.2720000000000002</v>
      </c>
      <c r="AF107" s="243">
        <v>50.730000000000004</v>
      </c>
      <c r="AG107" s="242">
        <f>+AE107/X107*100</f>
        <v>118.66666666666667</v>
      </c>
      <c r="AH107" s="311">
        <v>8.0030999999999999</v>
      </c>
      <c r="AI107" s="312">
        <v>9</v>
      </c>
      <c r="AJ107" s="315">
        <v>106.2</v>
      </c>
      <c r="AK107" s="312">
        <f>+AI107/AH107*100</f>
        <v>112.45642313603479</v>
      </c>
      <c r="AL107" s="312">
        <v>5.76</v>
      </c>
      <c r="AM107" s="315">
        <v>68.399999999999991</v>
      </c>
      <c r="AN107" s="314">
        <f>+AL107/AH107*100</f>
        <v>71.972110807062265</v>
      </c>
      <c r="AO107" s="241">
        <v>11.1562</v>
      </c>
      <c r="AP107" s="238">
        <v>12.5</v>
      </c>
      <c r="AQ107" s="243">
        <v>148.43700000000001</v>
      </c>
      <c r="AR107" s="242">
        <f>+AP107/AO107*100</f>
        <v>112.04532009107044</v>
      </c>
      <c r="AS107" s="241">
        <v>20.25</v>
      </c>
      <c r="AT107" s="238">
        <v>28.5</v>
      </c>
      <c r="AU107" s="243">
        <v>338.43700000000001</v>
      </c>
      <c r="AV107" s="242">
        <f>+AT107/AS107*100</f>
        <v>140.74074074074073</v>
      </c>
      <c r="AW107" s="133"/>
      <c r="AX107" s="19"/>
      <c r="AY107" s="130">
        <f t="shared" si="57"/>
        <v>5.2859217382139251E-2</v>
      </c>
      <c r="AZ107" s="125">
        <f t="shared" si="56"/>
        <v>4.7442864587210352</v>
      </c>
      <c r="BA107" s="125">
        <f t="shared" si="43"/>
        <v>0</v>
      </c>
      <c r="BB107" s="151"/>
      <c r="BC107" s="12"/>
      <c r="BD107" s="10"/>
      <c r="BE107" s="8"/>
      <c r="BF107" s="12"/>
      <c r="BG107" s="10"/>
      <c r="BH107" s="8"/>
      <c r="BI107" s="12"/>
      <c r="BJ107" s="10"/>
      <c r="BK107" s="8"/>
      <c r="BL107" s="12"/>
      <c r="BM107" s="10"/>
      <c r="BN107" s="8"/>
      <c r="BO107" s="12"/>
      <c r="BP107" s="10"/>
      <c r="BQ107" s="8"/>
      <c r="BR107" s="12"/>
      <c r="BS107" s="10"/>
      <c r="BT107" s="8"/>
      <c r="BU107" s="12"/>
      <c r="BV107" s="10"/>
      <c r="BW107" s="8"/>
      <c r="BX107" s="12"/>
      <c r="BY107" s="10"/>
      <c r="BZ107" s="8"/>
      <c r="CA107" s="12"/>
      <c r="CB107" s="52"/>
      <c r="CC107" s="53"/>
      <c r="CD107" s="54"/>
      <c r="CG107" s="102"/>
      <c r="CH107" s="48"/>
    </row>
    <row r="108" spans="1:86" s="47" customFormat="1" ht="57.75" hidden="1" customHeight="1" outlineLevel="1" thickBot="1" x14ac:dyDescent="0.3">
      <c r="A108" s="234">
        <v>4</v>
      </c>
      <c r="B108" s="247" t="s">
        <v>81</v>
      </c>
      <c r="C108" s="236" t="s">
        <v>82</v>
      </c>
      <c r="D108" s="237">
        <v>8034</v>
      </c>
      <c r="E108" s="238">
        <v>9000</v>
      </c>
      <c r="F108" s="238">
        <v>112.02389843166543</v>
      </c>
      <c r="G108" s="238">
        <v>11200</v>
      </c>
      <c r="H108" s="238">
        <v>232.95999999999998</v>
      </c>
      <c r="I108" s="238">
        <v>139.40751804829475</v>
      </c>
      <c r="J108" s="238">
        <v>12</v>
      </c>
      <c r="K108" s="238">
        <v>350</v>
      </c>
      <c r="L108" s="238">
        <v>7.35</v>
      </c>
      <c r="M108" s="238">
        <f>+K108/J108*100</f>
        <v>2916.666666666667</v>
      </c>
      <c r="N108" s="238">
        <v>463</v>
      </c>
      <c r="O108" s="238">
        <v>9.722999999999999</v>
      </c>
      <c r="P108" s="238">
        <f>+N108/J108*100</f>
        <v>3858.3333333333335</v>
      </c>
      <c r="Q108" s="238">
        <v>230</v>
      </c>
      <c r="R108" s="238">
        <v>928</v>
      </c>
      <c r="S108" s="238">
        <f>+V108/U108*R108</f>
        <v>12.180000000000001</v>
      </c>
      <c r="T108" s="238">
        <f>+R108/Q108*100</f>
        <v>403.47826086956519</v>
      </c>
      <c r="U108" s="238">
        <v>2890.57</v>
      </c>
      <c r="V108" s="238">
        <v>37.938731250000004</v>
      </c>
      <c r="W108" s="240">
        <f>+U108/Q108*100</f>
        <v>1256.7695652173913</v>
      </c>
      <c r="X108" s="241">
        <v>230</v>
      </c>
      <c r="Y108" s="238">
        <v>790</v>
      </c>
      <c r="Z108" s="238">
        <v>8.6110000000000007</v>
      </c>
      <c r="AA108" s="238">
        <f>+Y108/X108*100</f>
        <v>343.47826086956525</v>
      </c>
      <c r="AB108" s="238">
        <v>4000</v>
      </c>
      <c r="AC108" s="238">
        <v>43.6</v>
      </c>
      <c r="AD108" s="238">
        <f>+AB108/X108*100</f>
        <v>1739.1304347826085</v>
      </c>
      <c r="AE108" s="238">
        <v>4106</v>
      </c>
      <c r="AF108" s="238">
        <v>98.994100000000003</v>
      </c>
      <c r="AG108" s="242">
        <f>+AE108/X108*100</f>
        <v>1785.217391304348</v>
      </c>
      <c r="AH108" s="311">
        <v>780.5</v>
      </c>
      <c r="AI108" s="312">
        <v>1380</v>
      </c>
      <c r="AJ108" s="312">
        <v>28.98</v>
      </c>
      <c r="AK108" s="312">
        <f>+AI108/AH108*100</f>
        <v>176.80973734785394</v>
      </c>
      <c r="AL108" s="312">
        <v>5312.72</v>
      </c>
      <c r="AM108" s="312">
        <v>132.15393567245769</v>
      </c>
      <c r="AN108" s="314">
        <f>+AL108/AH108*100</f>
        <v>680.68161434977583</v>
      </c>
      <c r="AO108" s="241">
        <v>4052.2</v>
      </c>
      <c r="AP108" s="238">
        <v>5500</v>
      </c>
      <c r="AQ108" s="238">
        <v>132.57499999999999</v>
      </c>
      <c r="AR108" s="242">
        <f>+AP108/AO108*100</f>
        <v>135.72873994373427</v>
      </c>
      <c r="AS108" s="241">
        <v>11874.1</v>
      </c>
      <c r="AT108" s="238">
        <v>12100</v>
      </c>
      <c r="AU108" s="238">
        <v>291.66500000000002</v>
      </c>
      <c r="AV108" s="242">
        <f>+AT108/AS108*100</f>
        <v>101.90245997591396</v>
      </c>
      <c r="AW108" s="76"/>
      <c r="AX108" s="148"/>
      <c r="AY108" s="130">
        <f t="shared" si="57"/>
        <v>4.8519197428658345E-2</v>
      </c>
      <c r="AZ108" s="125">
        <f t="shared" si="56"/>
        <v>853.2913043478261</v>
      </c>
      <c r="BA108" s="125">
        <f t="shared" si="43"/>
        <v>1395.6521739130433</v>
      </c>
      <c r="BB108" s="153"/>
      <c r="BC108" s="15"/>
      <c r="BD108" s="16"/>
      <c r="BE108" s="14"/>
      <c r="BF108" s="15"/>
      <c r="BG108" s="16"/>
      <c r="BH108" s="14"/>
      <c r="BI108" s="15"/>
      <c r="BJ108" s="16"/>
      <c r="BK108" s="14"/>
      <c r="BL108" s="15"/>
      <c r="BM108" s="16"/>
      <c r="BN108" s="14"/>
      <c r="BO108" s="15"/>
      <c r="BP108" s="16"/>
      <c r="BQ108" s="14"/>
      <c r="BR108" s="15"/>
      <c r="BS108" s="16"/>
      <c r="BT108" s="14"/>
      <c r="BU108" s="15"/>
      <c r="BV108" s="16"/>
      <c r="BW108" s="14"/>
      <c r="BX108" s="15"/>
      <c r="BY108" s="16"/>
      <c r="BZ108" s="14"/>
      <c r="CA108" s="15"/>
      <c r="CB108" s="52"/>
      <c r="CC108" s="53"/>
      <c r="CD108" s="54"/>
      <c r="CG108" s="102"/>
      <c r="CH108" s="48"/>
    </row>
    <row r="109" spans="1:86" s="84" customFormat="1" ht="51.75" customHeight="1" collapsed="1" thickBot="1" x14ac:dyDescent="0.3">
      <c r="A109" s="234" t="s">
        <v>85</v>
      </c>
      <c r="B109" s="245" t="s">
        <v>153</v>
      </c>
      <c r="C109" s="236" t="s">
        <v>10</v>
      </c>
      <c r="D109" s="237">
        <v>663.6</v>
      </c>
      <c r="E109" s="238" t="s">
        <v>182</v>
      </c>
      <c r="F109" s="238">
        <v>97.14238519986786</v>
      </c>
      <c r="G109" s="238" t="s">
        <v>101</v>
      </c>
      <c r="H109" s="238">
        <v>791.9</v>
      </c>
      <c r="I109" s="238">
        <v>119.333936106088</v>
      </c>
      <c r="J109" s="238">
        <v>66</v>
      </c>
      <c r="K109" s="238" t="s">
        <v>101</v>
      </c>
      <c r="L109" s="238">
        <v>60.9</v>
      </c>
      <c r="M109" s="238">
        <v>73.740036297640643</v>
      </c>
      <c r="N109" s="238" t="s">
        <v>101</v>
      </c>
      <c r="O109" s="238">
        <v>60.9</v>
      </c>
      <c r="P109" s="238">
        <v>73.111024473118263</v>
      </c>
      <c r="Q109" s="238">
        <f>+V109/W109*100</f>
        <v>151.3064133016627</v>
      </c>
      <c r="R109" s="238" t="s">
        <v>101</v>
      </c>
      <c r="S109" s="238">
        <v>125.82434127979927</v>
      </c>
      <c r="T109" s="238">
        <f>+S109/Q109*100</f>
        <v>83.158630578956817</v>
      </c>
      <c r="U109" s="238" t="s">
        <v>101</v>
      </c>
      <c r="V109" s="238">
        <v>127.4</v>
      </c>
      <c r="W109" s="240">
        <v>84.2</v>
      </c>
      <c r="X109" s="241">
        <v>187.79999999999998</v>
      </c>
      <c r="Y109" s="238" t="s">
        <v>101</v>
      </c>
      <c r="Z109" s="238">
        <v>190.37311475409837</v>
      </c>
      <c r="AA109" s="238">
        <v>86.344724409448801</v>
      </c>
      <c r="AB109" s="238" t="s">
        <v>101</v>
      </c>
      <c r="AC109" s="238">
        <v>209.4</v>
      </c>
      <c r="AD109" s="238">
        <v>91.481221416620201</v>
      </c>
      <c r="AE109" s="238" t="s">
        <v>101</v>
      </c>
      <c r="AF109" s="238">
        <v>218.79574400000001</v>
      </c>
      <c r="AG109" s="242">
        <v>91.9</v>
      </c>
      <c r="AH109" s="311">
        <v>220.48509999999999</v>
      </c>
      <c r="AI109" s="312" t="s">
        <v>101</v>
      </c>
      <c r="AJ109" s="312">
        <v>280.90639999999996</v>
      </c>
      <c r="AK109" s="312">
        <v>106.6</v>
      </c>
      <c r="AL109" s="312" t="s">
        <v>101</v>
      </c>
      <c r="AM109" s="312">
        <v>330.1</v>
      </c>
      <c r="AN109" s="314">
        <v>116.13644440322678</v>
      </c>
      <c r="AO109" s="241">
        <v>273.5</v>
      </c>
      <c r="AP109" s="238" t="s">
        <v>101</v>
      </c>
      <c r="AQ109" s="238">
        <v>461.1</v>
      </c>
      <c r="AR109" s="242">
        <v>132.69999999999999</v>
      </c>
      <c r="AS109" s="241">
        <v>791.9</v>
      </c>
      <c r="AT109" s="238" t="s">
        <v>101</v>
      </c>
      <c r="AU109" s="238">
        <v>885.82</v>
      </c>
      <c r="AV109" s="242">
        <v>113.2</v>
      </c>
      <c r="AW109" s="128"/>
      <c r="AX109" s="432" t="s">
        <v>217</v>
      </c>
      <c r="AY109" s="130">
        <f t="shared" si="57"/>
        <v>0.2330256867330518</v>
      </c>
      <c r="AZ109" s="125">
        <f t="shared" si="56"/>
        <v>1.0413694210431856</v>
      </c>
      <c r="BA109" s="125">
        <f t="shared" si="43"/>
        <v>5.1364970071713998</v>
      </c>
      <c r="BB109" s="131"/>
      <c r="BC109" s="80"/>
      <c r="BD109" s="74"/>
      <c r="BE109" s="72"/>
      <c r="BF109" s="80"/>
      <c r="BG109" s="74"/>
      <c r="BH109" s="72"/>
      <c r="BI109" s="80"/>
      <c r="BJ109" s="74"/>
      <c r="BK109" s="72"/>
      <c r="BL109" s="80"/>
      <c r="BM109" s="74"/>
      <c r="BN109" s="72"/>
      <c r="BO109" s="80"/>
      <c r="BP109" s="74"/>
      <c r="BQ109" s="72"/>
      <c r="BR109" s="80"/>
      <c r="BS109" s="74"/>
      <c r="BT109" s="72"/>
      <c r="BU109" s="80"/>
      <c r="BV109" s="74"/>
      <c r="BW109" s="72"/>
      <c r="BX109" s="80"/>
      <c r="BY109" s="74"/>
      <c r="BZ109" s="72"/>
      <c r="CA109" s="80"/>
      <c r="CB109" s="81"/>
      <c r="CC109" s="82"/>
      <c r="CD109" s="83"/>
      <c r="CG109" s="103">
        <f>+AC109-AC109*100/AD109</f>
        <v>-19.499436143685386</v>
      </c>
    </row>
    <row r="110" spans="1:86" s="47" customFormat="1" ht="63" hidden="1" customHeight="1" outlineLevel="1" thickBot="1" x14ac:dyDescent="0.3">
      <c r="A110" s="234">
        <v>1</v>
      </c>
      <c r="B110" s="247" t="s">
        <v>84</v>
      </c>
      <c r="C110" s="236" t="s">
        <v>17</v>
      </c>
      <c r="D110" s="237">
        <v>3807.7</v>
      </c>
      <c r="E110" s="238">
        <v>4501</v>
      </c>
      <c r="F110" s="238">
        <v>98.792592592592584</v>
      </c>
      <c r="G110" s="238">
        <v>3869.4</v>
      </c>
      <c r="H110" s="238">
        <v>765.3</v>
      </c>
      <c r="I110" s="238">
        <v>120.51968503937007</v>
      </c>
      <c r="J110" s="238">
        <v>384.9</v>
      </c>
      <c r="K110" s="238">
        <v>265.39999999999998</v>
      </c>
      <c r="L110" s="238">
        <v>60.2</v>
      </c>
      <c r="M110" s="238">
        <f>+K110/J110*100</f>
        <v>68.952974798649009</v>
      </c>
      <c r="N110" s="238">
        <v>265.39999999999998</v>
      </c>
      <c r="O110" s="238">
        <v>60.2</v>
      </c>
      <c r="P110" s="238">
        <f>+N110/J110*100</f>
        <v>68.952974798649009</v>
      </c>
      <c r="Q110" s="238">
        <v>663.3</v>
      </c>
      <c r="R110" s="238">
        <v>551</v>
      </c>
      <c r="S110" s="238">
        <f>+V110/U110*R110</f>
        <v>124.44165621079047</v>
      </c>
      <c r="T110" s="238">
        <f>+R110/Q110*100</f>
        <v>83.069500979948756</v>
      </c>
      <c r="U110" s="238">
        <v>557.9</v>
      </c>
      <c r="V110" s="238">
        <v>126</v>
      </c>
      <c r="W110" s="240">
        <f>+U110/Q110*100</f>
        <v>84.109754259008</v>
      </c>
      <c r="X110" s="241">
        <v>1057.5</v>
      </c>
      <c r="Y110" s="238">
        <v>846</v>
      </c>
      <c r="Z110" s="238">
        <v>190.37311475409837</v>
      </c>
      <c r="AA110" s="238">
        <f>+Y110/X110*100</f>
        <v>80</v>
      </c>
      <c r="AB110" s="238">
        <v>915</v>
      </c>
      <c r="AC110" s="238">
        <v>205.9</v>
      </c>
      <c r="AD110" s="238">
        <f>+AB110/X110*100</f>
        <v>86.524822695035468</v>
      </c>
      <c r="AE110" s="238">
        <v>919.02599999999995</v>
      </c>
      <c r="AF110" s="238">
        <v>216.19033899999999</v>
      </c>
      <c r="AG110" s="242">
        <f>+AE110/X110*100</f>
        <v>86.905531914893601</v>
      </c>
      <c r="AH110" s="311">
        <v>1152.2950000000001</v>
      </c>
      <c r="AI110" s="312">
        <v>1209</v>
      </c>
      <c r="AJ110" s="312">
        <v>272.71289999999999</v>
      </c>
      <c r="AK110" s="312">
        <f>+AI110/AH110*100</f>
        <v>104.9210488633553</v>
      </c>
      <c r="AL110" s="312">
        <v>1351.7</v>
      </c>
      <c r="AM110" s="312">
        <v>324.60000000000002</v>
      </c>
      <c r="AN110" s="314">
        <v>117.30452139199863</v>
      </c>
      <c r="AO110" s="241">
        <v>1399.9</v>
      </c>
      <c r="AP110" s="238">
        <v>2057</v>
      </c>
      <c r="AQ110" s="238">
        <v>450.7</v>
      </c>
      <c r="AR110" s="242">
        <f>+AP110/AO110*100</f>
        <v>146.93906707621974</v>
      </c>
      <c r="AS110" s="241">
        <v>3869.4</v>
      </c>
      <c r="AT110" s="238">
        <v>4523</v>
      </c>
      <c r="AU110" s="238">
        <v>862.05</v>
      </c>
      <c r="AV110" s="242">
        <f>+AT110/AS110*100</f>
        <v>116.89150772729622</v>
      </c>
      <c r="AW110" s="132"/>
      <c r="AX110" s="433"/>
      <c r="AY110" s="130">
        <f t="shared" si="57"/>
        <v>0.22913079703120995</v>
      </c>
      <c r="AZ110" s="125">
        <f t="shared" si="56"/>
        <v>1.0402532790592431</v>
      </c>
      <c r="BA110" s="125">
        <f t="shared" si="43"/>
        <v>6.5248226950354677</v>
      </c>
      <c r="BB110" s="151"/>
      <c r="BC110" s="9"/>
      <c r="BD110" s="10"/>
      <c r="BE110" s="8"/>
      <c r="BF110" s="9"/>
      <c r="BG110" s="10"/>
      <c r="BH110" s="8"/>
      <c r="BI110" s="9"/>
      <c r="BJ110" s="10"/>
      <c r="BK110" s="8"/>
      <c r="BL110" s="9"/>
      <c r="BM110" s="10"/>
      <c r="BN110" s="8"/>
      <c r="BO110" s="9"/>
      <c r="BP110" s="10"/>
      <c r="BQ110" s="8"/>
      <c r="BR110" s="9"/>
      <c r="BS110" s="10"/>
      <c r="BT110" s="8"/>
      <c r="BU110" s="9"/>
      <c r="BV110" s="10"/>
      <c r="BW110" s="8"/>
      <c r="BX110" s="9"/>
      <c r="BY110" s="10"/>
      <c r="BZ110" s="8"/>
      <c r="CA110" s="9"/>
      <c r="CB110" s="44"/>
      <c r="CC110" s="45"/>
      <c r="CD110" s="46"/>
      <c r="CG110" s="102"/>
      <c r="CH110" s="48"/>
    </row>
    <row r="111" spans="1:86" s="47" customFormat="1" ht="23.25" hidden="1" customHeight="1" outlineLevel="1" x14ac:dyDescent="0.25">
      <c r="A111" s="234">
        <v>2</v>
      </c>
      <c r="B111" s="247" t="s">
        <v>154</v>
      </c>
      <c r="C111" s="236" t="s">
        <v>17</v>
      </c>
      <c r="D111" s="237">
        <v>377.2</v>
      </c>
      <c r="E111" s="238"/>
      <c r="F111" s="238"/>
      <c r="G111" s="238">
        <v>373.4</v>
      </c>
      <c r="H111" s="238">
        <v>16.7</v>
      </c>
      <c r="I111" s="238">
        <v>85.204081632653057</v>
      </c>
      <c r="J111" s="238">
        <v>10.234999999999999</v>
      </c>
      <c r="K111" s="238">
        <v>8.9</v>
      </c>
      <c r="L111" s="238">
        <v>0.4</v>
      </c>
      <c r="M111" s="238">
        <f>+K111/J111*100</f>
        <v>86.956521739130437</v>
      </c>
      <c r="N111" s="238">
        <v>8.9</v>
      </c>
      <c r="O111" s="238">
        <v>0.4</v>
      </c>
      <c r="P111" s="238">
        <f>+N111/J111*100</f>
        <v>86.956521739130437</v>
      </c>
      <c r="Q111" s="238">
        <v>7.5</v>
      </c>
      <c r="R111" s="238">
        <v>55</v>
      </c>
      <c r="S111" s="238">
        <v>2.5</v>
      </c>
      <c r="T111" s="238">
        <v>625</v>
      </c>
      <c r="U111" s="238">
        <v>19.899999999999999</v>
      </c>
      <c r="V111" s="238">
        <v>0.7</v>
      </c>
      <c r="W111" s="240">
        <v>192.7</v>
      </c>
      <c r="X111" s="241">
        <v>94.5</v>
      </c>
      <c r="Y111" s="238">
        <v>90</v>
      </c>
      <c r="Z111" s="238">
        <v>4.2</v>
      </c>
      <c r="AA111" s="238">
        <v>95.238095238095227</v>
      </c>
      <c r="AB111" s="238">
        <v>54.9</v>
      </c>
      <c r="AC111" s="238">
        <v>2.4</v>
      </c>
      <c r="AD111" s="238">
        <v>492.79826872412502</v>
      </c>
      <c r="AE111" s="238"/>
      <c r="AF111" s="238"/>
      <c r="AG111" s="242"/>
      <c r="AH111" s="311"/>
      <c r="AI111" s="312"/>
      <c r="AJ111" s="312"/>
      <c r="AK111" s="312">
        <v>95.238095238095227</v>
      </c>
      <c r="AL111" s="312"/>
      <c r="AM111" s="312"/>
      <c r="AN111" s="314">
        <v>492.79826872412508</v>
      </c>
      <c r="AO111" s="241"/>
      <c r="AP111" s="238">
        <v>225</v>
      </c>
      <c r="AQ111" s="238">
        <v>10.5</v>
      </c>
      <c r="AR111" s="242">
        <v>250</v>
      </c>
      <c r="AS111" s="241"/>
      <c r="AT111" s="238">
        <v>450</v>
      </c>
      <c r="AU111" s="238">
        <v>21</v>
      </c>
      <c r="AV111" s="242">
        <v>125.74850299401199</v>
      </c>
      <c r="AW111" s="133"/>
      <c r="AX111" s="1"/>
      <c r="AY111" s="130">
        <f t="shared" si="57"/>
        <v>2.6707815098344044E-3</v>
      </c>
      <c r="AZ111" s="125">
        <f t="shared" si="56"/>
        <v>-432.3</v>
      </c>
      <c r="BA111" s="125">
        <f t="shared" si="43"/>
        <v>397.56017348602978</v>
      </c>
      <c r="BB111" s="151"/>
      <c r="BC111" s="9"/>
      <c r="BD111" s="10"/>
      <c r="BE111" s="8"/>
      <c r="BF111" s="9"/>
      <c r="BG111" s="10"/>
      <c r="BH111" s="8"/>
      <c r="BI111" s="9"/>
      <c r="BJ111" s="10"/>
      <c r="BK111" s="8"/>
      <c r="BL111" s="9"/>
      <c r="BM111" s="10"/>
      <c r="BN111" s="8"/>
      <c r="BO111" s="9"/>
      <c r="BP111" s="10"/>
      <c r="BQ111" s="8"/>
      <c r="BR111" s="9"/>
      <c r="BS111" s="10"/>
      <c r="BT111" s="8"/>
      <c r="BU111" s="9"/>
      <c r="BV111" s="10"/>
      <c r="BW111" s="8"/>
      <c r="BX111" s="9"/>
      <c r="BY111" s="10"/>
      <c r="BZ111" s="8"/>
      <c r="CA111" s="9"/>
      <c r="CB111" s="49"/>
      <c r="CC111" s="50"/>
      <c r="CD111" s="51"/>
      <c r="CG111" s="102"/>
      <c r="CH111" s="48"/>
    </row>
    <row r="112" spans="1:86" s="47" customFormat="1" ht="18" hidden="1" customHeight="1" outlineLevel="1" thickBot="1" x14ac:dyDescent="0.3">
      <c r="A112" s="234">
        <v>3</v>
      </c>
      <c r="B112" s="247" t="s">
        <v>155</v>
      </c>
      <c r="C112" s="236" t="s">
        <v>17</v>
      </c>
      <c r="D112" s="237" t="s">
        <v>101</v>
      </c>
      <c r="E112" s="238"/>
      <c r="F112" s="238"/>
      <c r="G112" s="238" t="s">
        <v>101</v>
      </c>
      <c r="H112" s="243">
        <v>9.9</v>
      </c>
      <c r="I112" s="238">
        <v>110</v>
      </c>
      <c r="J112" s="238">
        <v>0.6</v>
      </c>
      <c r="K112" s="238" t="s">
        <v>101</v>
      </c>
      <c r="L112" s="243">
        <v>0.3</v>
      </c>
      <c r="M112" s="238" t="s">
        <v>101</v>
      </c>
      <c r="N112" s="238" t="s">
        <v>101</v>
      </c>
      <c r="O112" s="243">
        <v>0.3</v>
      </c>
      <c r="P112" s="238" t="s">
        <v>101</v>
      </c>
      <c r="Q112" s="238">
        <v>1.1000000000000001</v>
      </c>
      <c r="R112" s="238" t="s">
        <v>101</v>
      </c>
      <c r="S112" s="243">
        <v>0.8</v>
      </c>
      <c r="T112" s="238">
        <v>66.666666666666671</v>
      </c>
      <c r="U112" s="238" t="s">
        <v>101</v>
      </c>
      <c r="V112" s="243">
        <v>0.7</v>
      </c>
      <c r="W112" s="240" t="s">
        <v>101</v>
      </c>
      <c r="X112" s="241">
        <v>2</v>
      </c>
      <c r="Y112" s="238" t="s">
        <v>101</v>
      </c>
      <c r="Z112" s="243">
        <v>1.2000000000000002</v>
      </c>
      <c r="AA112" s="238" t="s">
        <v>101</v>
      </c>
      <c r="AB112" s="238" t="s">
        <v>101</v>
      </c>
      <c r="AC112" s="243">
        <v>1.1000000000000001</v>
      </c>
      <c r="AD112" s="238" t="s">
        <v>101</v>
      </c>
      <c r="AE112" s="238" t="s">
        <v>101</v>
      </c>
      <c r="AF112" s="243"/>
      <c r="AG112" s="242" t="s">
        <v>101</v>
      </c>
      <c r="AH112" s="311"/>
      <c r="AI112" s="312" t="s">
        <v>101</v>
      </c>
      <c r="AJ112" s="315"/>
      <c r="AK112" s="312" t="s">
        <v>101</v>
      </c>
      <c r="AL112" s="312" t="s">
        <v>101</v>
      </c>
      <c r="AM112" s="315"/>
      <c r="AN112" s="314" t="s">
        <v>101</v>
      </c>
      <c r="AO112" s="241"/>
      <c r="AP112" s="238" t="s">
        <v>101</v>
      </c>
      <c r="AQ112" s="243">
        <v>2.4</v>
      </c>
      <c r="AR112" s="242">
        <v>24.489795918367346</v>
      </c>
      <c r="AS112" s="241"/>
      <c r="AT112" s="238" t="s">
        <v>101</v>
      </c>
      <c r="AU112" s="243">
        <v>4.7</v>
      </c>
      <c r="AV112" s="242">
        <v>47.474747474747474</v>
      </c>
      <c r="AW112" s="76"/>
      <c r="AX112" s="116"/>
      <c r="AY112" s="130">
        <f t="shared" si="57"/>
        <v>1.2241081920074356E-3</v>
      </c>
      <c r="AZ112" s="125" t="e">
        <f t="shared" si="56"/>
        <v>#VALUE!</v>
      </c>
      <c r="BA112" s="125" t="e">
        <f t="shared" si="43"/>
        <v>#VALUE!</v>
      </c>
      <c r="BB112" s="153"/>
      <c r="BC112" s="59"/>
      <c r="BD112" s="16"/>
      <c r="BE112" s="14"/>
      <c r="BF112" s="59"/>
      <c r="BG112" s="16"/>
      <c r="BH112" s="14"/>
      <c r="BI112" s="59"/>
      <c r="BJ112" s="16"/>
      <c r="BK112" s="14"/>
      <c r="BL112" s="59"/>
      <c r="BM112" s="16"/>
      <c r="BN112" s="14"/>
      <c r="BO112" s="59"/>
      <c r="BP112" s="16"/>
      <c r="BQ112" s="14"/>
      <c r="BR112" s="59"/>
      <c r="BS112" s="16"/>
      <c r="BT112" s="14"/>
      <c r="BU112" s="59"/>
      <c r="BV112" s="16"/>
      <c r="BW112" s="14"/>
      <c r="BX112" s="59"/>
      <c r="BY112" s="16"/>
      <c r="BZ112" s="14"/>
      <c r="CA112" s="59"/>
      <c r="CB112" s="52"/>
      <c r="CC112" s="53"/>
      <c r="CD112" s="54"/>
      <c r="CG112" s="102"/>
      <c r="CH112" s="48"/>
    </row>
    <row r="113" spans="1:86" s="7" customFormat="1" ht="51.75" customHeight="1" collapsed="1" thickBot="1" x14ac:dyDescent="0.3">
      <c r="A113" s="234" t="s">
        <v>86</v>
      </c>
      <c r="B113" s="245" t="s">
        <v>156</v>
      </c>
      <c r="C113" s="236" t="s">
        <v>10</v>
      </c>
      <c r="D113" s="237">
        <v>74.745000000000005</v>
      </c>
      <c r="E113" s="238"/>
      <c r="F113" s="238"/>
      <c r="G113" s="238" t="s">
        <v>101</v>
      </c>
      <c r="H113" s="238">
        <v>82.4</v>
      </c>
      <c r="I113" s="238">
        <v>107.5</v>
      </c>
      <c r="J113" s="238">
        <v>7.2</v>
      </c>
      <c r="K113" s="238" t="s">
        <v>101</v>
      </c>
      <c r="L113" s="238">
        <v>5.9080000000000004</v>
      </c>
      <c r="M113" s="238">
        <v>88.8</v>
      </c>
      <c r="N113" s="238" t="s">
        <v>101</v>
      </c>
      <c r="O113" s="238">
        <v>6.3</v>
      </c>
      <c r="P113" s="238">
        <v>104.7</v>
      </c>
      <c r="Q113" s="238">
        <f>+V113/W113*100</f>
        <v>10.215053763440862</v>
      </c>
      <c r="R113" s="238" t="s">
        <v>101</v>
      </c>
      <c r="S113" s="238">
        <v>12.6</v>
      </c>
      <c r="T113" s="238">
        <f>+S113/Q113*100</f>
        <v>123.34736842105261</v>
      </c>
      <c r="U113" s="238" t="s">
        <v>101</v>
      </c>
      <c r="V113" s="238">
        <v>13.3</v>
      </c>
      <c r="W113" s="240">
        <v>130.19999999999999</v>
      </c>
      <c r="X113" s="241">
        <v>17.600000000000001</v>
      </c>
      <c r="Y113" s="238" t="s">
        <v>101</v>
      </c>
      <c r="Z113" s="238">
        <v>17.66</v>
      </c>
      <c r="AA113" s="238">
        <v>107.7</v>
      </c>
      <c r="AB113" s="238" t="s">
        <v>101</v>
      </c>
      <c r="AC113" s="238">
        <v>19.2</v>
      </c>
      <c r="AD113" s="238">
        <v>123.6</v>
      </c>
      <c r="AE113" s="238" t="s">
        <v>101</v>
      </c>
      <c r="AF113" s="238">
        <v>21.427</v>
      </c>
      <c r="AG113" s="242">
        <v>132.5</v>
      </c>
      <c r="AH113" s="311">
        <v>21.568000000000001</v>
      </c>
      <c r="AI113" s="312" t="s">
        <v>101</v>
      </c>
      <c r="AJ113" s="312">
        <v>23.535</v>
      </c>
      <c r="AK113" s="312">
        <v>113.9</v>
      </c>
      <c r="AL113" s="312" t="s">
        <v>101</v>
      </c>
      <c r="AM113" s="312">
        <v>30.774999999999999</v>
      </c>
      <c r="AN113" s="314">
        <v>147.30000000000001</v>
      </c>
      <c r="AO113" s="241">
        <v>36</v>
      </c>
      <c r="AP113" s="238" t="s">
        <v>101</v>
      </c>
      <c r="AQ113" s="238">
        <v>39.223999999999997</v>
      </c>
      <c r="AR113" s="242">
        <v>109.5</v>
      </c>
      <c r="AS113" s="241">
        <v>82.421999999999997</v>
      </c>
      <c r="AT113" s="238" t="s">
        <v>101</v>
      </c>
      <c r="AU113" s="238">
        <v>117.232</v>
      </c>
      <c r="AV113" s="242">
        <v>137.30000000000001</v>
      </c>
      <c r="AW113" s="163"/>
      <c r="AX113" s="156"/>
      <c r="AY113" s="130">
        <f t="shared" si="57"/>
        <v>2.1366252078675235E-2</v>
      </c>
      <c r="AZ113" s="125">
        <f t="shared" si="56"/>
        <v>6.8526315789473813</v>
      </c>
      <c r="BA113" s="125">
        <f t="shared" si="43"/>
        <v>15.899999999999991</v>
      </c>
      <c r="BB113" s="152"/>
      <c r="BC113" s="66"/>
      <c r="BD113" s="31"/>
      <c r="BE113" s="29"/>
      <c r="BF113" s="66"/>
      <c r="BG113" s="31"/>
      <c r="BH113" s="29"/>
      <c r="BI113" s="66"/>
      <c r="BJ113" s="31"/>
      <c r="BK113" s="29"/>
      <c r="BL113" s="66"/>
      <c r="BM113" s="31"/>
      <c r="BN113" s="29"/>
      <c r="BO113" s="66"/>
      <c r="BP113" s="31"/>
      <c r="BQ113" s="29"/>
      <c r="BR113" s="66"/>
      <c r="BS113" s="31"/>
      <c r="BT113" s="29"/>
      <c r="BU113" s="66"/>
      <c r="BV113" s="31"/>
      <c r="BW113" s="29"/>
      <c r="BX113" s="66"/>
      <c r="BY113" s="31"/>
      <c r="BZ113" s="29"/>
      <c r="CA113" s="66"/>
      <c r="CG113" s="103">
        <f>+AC113-AC113*100/AD113</f>
        <v>3.6660194174757272</v>
      </c>
    </row>
    <row r="114" spans="1:86" s="7" customFormat="1" ht="63" hidden="1" customHeight="1" outlineLevel="1" thickBot="1" x14ac:dyDescent="0.3">
      <c r="A114" s="234">
        <v>1</v>
      </c>
      <c r="B114" s="235" t="s">
        <v>84</v>
      </c>
      <c r="C114" s="236" t="s">
        <v>17</v>
      </c>
      <c r="D114" s="237">
        <v>245.13499999999999</v>
      </c>
      <c r="E114" s="238"/>
      <c r="F114" s="238"/>
      <c r="G114" s="238">
        <v>263.7</v>
      </c>
      <c r="H114" s="243">
        <v>82.4</v>
      </c>
      <c r="I114" s="238">
        <v>107.5</v>
      </c>
      <c r="J114" s="238">
        <v>20.248328557784141</v>
      </c>
      <c r="K114" s="238">
        <v>18</v>
      </c>
      <c r="L114" s="243">
        <v>5.9</v>
      </c>
      <c r="M114" s="238">
        <f>+K114/J114*100</f>
        <v>88.896226415094361</v>
      </c>
      <c r="N114" s="238">
        <v>21.2</v>
      </c>
      <c r="O114" s="243">
        <v>6.3</v>
      </c>
      <c r="P114" s="238">
        <f>+N114/J114*100</f>
        <v>104.70000000000002</v>
      </c>
      <c r="Q114" s="238">
        <v>33.799999999999997</v>
      </c>
      <c r="R114" s="238">
        <v>41.689358490566036</v>
      </c>
      <c r="S114" s="243">
        <f>+V114/U114*R114</f>
        <v>12.572981132075471</v>
      </c>
      <c r="T114" s="238">
        <f>+R114/Q114*100</f>
        <v>123.34129730936698</v>
      </c>
      <c r="U114" s="238">
        <v>44.1</v>
      </c>
      <c r="V114" s="243">
        <v>13.3</v>
      </c>
      <c r="W114" s="240">
        <f>+U114/Q114*100</f>
        <v>130.47337278106511</v>
      </c>
      <c r="X114" s="241">
        <v>50.185873605947961</v>
      </c>
      <c r="Y114" s="238">
        <v>54</v>
      </c>
      <c r="Z114" s="243">
        <v>17.7</v>
      </c>
      <c r="AA114" s="238">
        <f>+Y114/X114*100</f>
        <v>107.59999999999998</v>
      </c>
      <c r="AB114" s="238">
        <v>62</v>
      </c>
      <c r="AC114" s="243">
        <v>19.2</v>
      </c>
      <c r="AD114" s="238">
        <f>+AB114/X114*100</f>
        <v>123.54074074074073</v>
      </c>
      <c r="AE114" s="238">
        <v>66.477000000000004</v>
      </c>
      <c r="AF114" s="243">
        <v>21.427</v>
      </c>
      <c r="AG114" s="242">
        <f>+AE114/X114*100</f>
        <v>132.46157777777776</v>
      </c>
      <c r="AH114" s="311">
        <v>63.2</v>
      </c>
      <c r="AI114" s="312">
        <v>72</v>
      </c>
      <c r="AJ114" s="315">
        <v>23.535</v>
      </c>
      <c r="AK114" s="312">
        <f>+AI114/AH114*100</f>
        <v>113.92405063291137</v>
      </c>
      <c r="AL114" s="312">
        <v>93.096999999999994</v>
      </c>
      <c r="AM114" s="315">
        <v>30.774999999999999</v>
      </c>
      <c r="AN114" s="314">
        <f>+AL114/AH114*100</f>
        <v>147.30537974683543</v>
      </c>
      <c r="AO114" s="241">
        <v>110.083</v>
      </c>
      <c r="AP114" s="238">
        <v>120.5</v>
      </c>
      <c r="AQ114" s="243">
        <v>39.223999999999997</v>
      </c>
      <c r="AR114" s="242">
        <f>+AP114/AO114*100</f>
        <v>109.46285984211912</v>
      </c>
      <c r="AS114" s="241">
        <v>263.67599999999999</v>
      </c>
      <c r="AT114" s="238">
        <v>362</v>
      </c>
      <c r="AU114" s="243">
        <v>117.2</v>
      </c>
      <c r="AV114" s="242">
        <f>+AT114/AS114*100</f>
        <v>137.28970403070434</v>
      </c>
      <c r="AW114" s="144"/>
      <c r="AX114" s="140"/>
      <c r="AY114" s="130">
        <f t="shared" si="57"/>
        <v>2.1366252078675235E-2</v>
      </c>
      <c r="AZ114" s="125">
        <f t="shared" si="56"/>
        <v>7.1320754716981298</v>
      </c>
      <c r="BA114" s="125">
        <f t="shared" si="43"/>
        <v>15.94074074074075</v>
      </c>
      <c r="BB114" s="151"/>
      <c r="BC114" s="12"/>
      <c r="BD114" s="10"/>
      <c r="BE114" s="8"/>
      <c r="BF114" s="12"/>
      <c r="BG114" s="10"/>
      <c r="BH114" s="8"/>
      <c r="BI114" s="12"/>
      <c r="BJ114" s="10"/>
      <c r="BK114" s="8"/>
      <c r="BL114" s="12"/>
      <c r="BM114" s="10"/>
      <c r="BN114" s="8"/>
      <c r="BO114" s="12"/>
      <c r="BP114" s="10"/>
      <c r="BQ114" s="8"/>
      <c r="BR114" s="12"/>
      <c r="BS114" s="10"/>
      <c r="BT114" s="8"/>
      <c r="BU114" s="12"/>
      <c r="BV114" s="10"/>
      <c r="BW114" s="8"/>
      <c r="BX114" s="12"/>
      <c r="BY114" s="10"/>
      <c r="BZ114" s="8"/>
      <c r="CA114" s="12"/>
      <c r="CG114" s="111"/>
    </row>
    <row r="115" spans="1:86" s="84" customFormat="1" ht="51.75" customHeight="1" collapsed="1" thickBot="1" x14ac:dyDescent="0.3">
      <c r="A115" s="234" t="s">
        <v>87</v>
      </c>
      <c r="B115" s="245" t="s">
        <v>88</v>
      </c>
      <c r="C115" s="236" t="s">
        <v>10</v>
      </c>
      <c r="D115" s="237">
        <v>587.95000000000005</v>
      </c>
      <c r="E115" s="238">
        <v>848.9</v>
      </c>
      <c r="F115" s="238">
        <v>100</v>
      </c>
      <c r="G115" s="238" t="s">
        <v>101</v>
      </c>
      <c r="H115" s="238">
        <v>849.58</v>
      </c>
      <c r="I115" s="238">
        <v>128.21533439281495</v>
      </c>
      <c r="J115" s="238">
        <v>69.598178257044083</v>
      </c>
      <c r="K115" s="238" t="s">
        <v>101</v>
      </c>
      <c r="L115" s="264">
        <v>86.85799999999999</v>
      </c>
      <c r="M115" s="238">
        <v>124.79924356527108</v>
      </c>
      <c r="N115" s="238" t="s">
        <v>101</v>
      </c>
      <c r="O115" s="238">
        <v>90.035000000000011</v>
      </c>
      <c r="P115" s="238">
        <v>129.36401821823188</v>
      </c>
      <c r="Q115" s="238">
        <f>+V115/W115*100</f>
        <v>143.81102362204723</v>
      </c>
      <c r="R115" s="238" t="s">
        <v>101</v>
      </c>
      <c r="S115" s="238">
        <v>173.8</v>
      </c>
      <c r="T115" s="238">
        <f>+S115/Q115*100</f>
        <v>120.85304424003508</v>
      </c>
      <c r="U115" s="238" t="s">
        <v>101</v>
      </c>
      <c r="V115" s="238">
        <v>182.64</v>
      </c>
      <c r="W115" s="240">
        <v>127</v>
      </c>
      <c r="X115" s="241">
        <v>701.83000000000015</v>
      </c>
      <c r="Y115" s="238" t="s">
        <v>101</v>
      </c>
      <c r="Z115" s="238">
        <v>272.89999999999998</v>
      </c>
      <c r="AA115" s="238">
        <v>124.79924356527108</v>
      </c>
      <c r="AB115" s="238" t="s">
        <v>101</v>
      </c>
      <c r="AC115" s="238">
        <v>326.62</v>
      </c>
      <c r="AD115" s="238">
        <v>130.5</v>
      </c>
      <c r="AE115" s="238" t="s">
        <v>101</v>
      </c>
      <c r="AF115" s="238">
        <v>326.59999999999997</v>
      </c>
      <c r="AG115" s="242">
        <v>129.80000000000001</v>
      </c>
      <c r="AH115" s="311">
        <v>935.77333333333354</v>
      </c>
      <c r="AI115" s="312" t="s">
        <v>101</v>
      </c>
      <c r="AJ115" s="312">
        <v>326.23249999999996</v>
      </c>
      <c r="AK115" s="312">
        <v>124.79924356527108</v>
      </c>
      <c r="AL115" s="312" t="s">
        <v>101</v>
      </c>
      <c r="AM115" s="312">
        <v>336.4</v>
      </c>
      <c r="AN115" s="314">
        <v>129.4</v>
      </c>
      <c r="AO115" s="241">
        <v>424.78999999999996</v>
      </c>
      <c r="AP115" s="238" t="s">
        <v>101</v>
      </c>
      <c r="AQ115" s="238">
        <v>434.97500000000002</v>
      </c>
      <c r="AR115" s="242">
        <v>124.79924356527108</v>
      </c>
      <c r="AS115" s="241">
        <v>849.58</v>
      </c>
      <c r="AT115" s="238" t="s">
        <v>101</v>
      </c>
      <c r="AU115" s="238">
        <v>1140.5</v>
      </c>
      <c r="AV115" s="242">
        <v>135</v>
      </c>
      <c r="AW115" s="128"/>
      <c r="AX115" s="135"/>
      <c r="AY115" s="130">
        <f t="shared" si="57"/>
        <v>0.36347110697588053</v>
      </c>
      <c r="AZ115" s="125">
        <f t="shared" si="56"/>
        <v>6.1469557599649249</v>
      </c>
      <c r="BA115" s="125">
        <f t="shared" si="43"/>
        <v>5.7007564347289161</v>
      </c>
      <c r="BB115" s="131"/>
      <c r="BC115" s="80"/>
      <c r="BD115" s="74"/>
      <c r="BE115" s="72"/>
      <c r="BF115" s="80"/>
      <c r="BG115" s="74"/>
      <c r="BH115" s="72"/>
      <c r="BI115" s="80"/>
      <c r="BJ115" s="74"/>
      <c r="BK115" s="72"/>
      <c r="BL115" s="80"/>
      <c r="BM115" s="74"/>
      <c r="BN115" s="72"/>
      <c r="BO115" s="80"/>
      <c r="BP115" s="74"/>
      <c r="BQ115" s="72"/>
      <c r="BR115" s="80"/>
      <c r="BS115" s="74"/>
      <c r="BT115" s="72"/>
      <c r="BU115" s="80"/>
      <c r="BV115" s="74"/>
      <c r="BW115" s="72"/>
      <c r="BX115" s="80"/>
      <c r="BY115" s="74"/>
      <c r="BZ115" s="72"/>
      <c r="CA115" s="80"/>
      <c r="CB115" s="81"/>
      <c r="CC115" s="82"/>
      <c r="CD115" s="83"/>
      <c r="CG115" s="103">
        <f>+AC115-AC115*100/AD115</f>
        <v>76.336475095785431</v>
      </c>
    </row>
    <row r="116" spans="1:86" s="47" customFormat="1" ht="63" hidden="1" customHeight="1" outlineLevel="1" x14ac:dyDescent="0.25">
      <c r="A116" s="234">
        <v>1</v>
      </c>
      <c r="B116" s="247" t="s">
        <v>89</v>
      </c>
      <c r="C116" s="236" t="s">
        <v>17</v>
      </c>
      <c r="D116" s="237">
        <v>1</v>
      </c>
      <c r="E116" s="238">
        <v>1.1000000000000001</v>
      </c>
      <c r="F116" s="238">
        <v>119</v>
      </c>
      <c r="G116" s="238">
        <v>1.2</v>
      </c>
      <c r="H116" s="238">
        <v>348</v>
      </c>
      <c r="I116" s="238">
        <v>120</v>
      </c>
      <c r="J116" s="265">
        <v>9.171974522292993E-2</v>
      </c>
      <c r="K116" s="238">
        <v>0.12</v>
      </c>
      <c r="L116" s="238">
        <v>34.799999999999997</v>
      </c>
      <c r="M116" s="238">
        <f>+K116/J116*100</f>
        <v>130.83333333333334</v>
      </c>
      <c r="N116" s="265">
        <v>0.13</v>
      </c>
      <c r="O116" s="238">
        <v>37.700000000000003</v>
      </c>
      <c r="P116" s="238">
        <f>+N116/J116*100</f>
        <v>141.73611111111114</v>
      </c>
      <c r="Q116" s="265">
        <v>0.2</v>
      </c>
      <c r="R116" s="265">
        <v>0.26400000000000001</v>
      </c>
      <c r="S116" s="238">
        <f>+V116/U116*R116</f>
        <v>70.653237410071952</v>
      </c>
      <c r="T116" s="238">
        <f>+R116/Q116*100</f>
        <v>132</v>
      </c>
      <c r="U116" s="265">
        <v>0.27800000000000002</v>
      </c>
      <c r="V116" s="238">
        <v>74.400000000000006</v>
      </c>
      <c r="W116" s="240">
        <f>+U116/Q116*100</f>
        <v>139</v>
      </c>
      <c r="X116" s="266">
        <v>0.25</v>
      </c>
      <c r="Y116" s="238">
        <v>0.34499999999999997</v>
      </c>
      <c r="Z116" s="238">
        <v>115.11219512195122</v>
      </c>
      <c r="AA116" s="238">
        <f>+Y116/X116*100</f>
        <v>138</v>
      </c>
      <c r="AB116" s="265">
        <v>0.41</v>
      </c>
      <c r="AC116" s="238">
        <v>136.80000000000001</v>
      </c>
      <c r="AD116" s="238">
        <f>+AB116/X116*100</f>
        <v>164</v>
      </c>
      <c r="AE116" s="265">
        <v>0.41</v>
      </c>
      <c r="AF116" s="238">
        <v>136.80000000000001</v>
      </c>
      <c r="AG116" s="242">
        <f>+AE116/X116*100</f>
        <v>164</v>
      </c>
      <c r="AH116" s="321">
        <v>0.33333333333333331</v>
      </c>
      <c r="AI116" s="322">
        <v>0.44999999999999996</v>
      </c>
      <c r="AJ116" s="312">
        <v>130.5</v>
      </c>
      <c r="AK116" s="312">
        <f>+AI116/AH116*100</f>
        <v>135</v>
      </c>
      <c r="AL116" s="322">
        <v>0.45</v>
      </c>
      <c r="AM116" s="312">
        <v>130.50000000000003</v>
      </c>
      <c r="AN116" s="314">
        <f>+AL116/AH116*100</f>
        <v>135</v>
      </c>
      <c r="AO116" s="266">
        <v>0.6</v>
      </c>
      <c r="AP116" s="238">
        <v>0.6</v>
      </c>
      <c r="AQ116" s="238">
        <v>174</v>
      </c>
      <c r="AR116" s="242">
        <v>123</v>
      </c>
      <c r="AS116" s="266">
        <v>1.2</v>
      </c>
      <c r="AT116" s="265">
        <v>1.57</v>
      </c>
      <c r="AU116" s="238">
        <v>455.3</v>
      </c>
      <c r="AV116" s="242">
        <f>+AT116/AS116*100</f>
        <v>130.83333333333334</v>
      </c>
      <c r="AW116" s="132"/>
      <c r="AX116" s="141"/>
      <c r="AY116" s="130">
        <f t="shared" si="57"/>
        <v>0.15223454606056108</v>
      </c>
      <c r="AZ116" s="125">
        <f t="shared" si="56"/>
        <v>7</v>
      </c>
      <c r="BA116" s="125">
        <f t="shared" si="43"/>
        <v>26</v>
      </c>
      <c r="BB116" s="151"/>
      <c r="BC116" s="9"/>
      <c r="BD116" s="10"/>
      <c r="BE116" s="8"/>
      <c r="BF116" s="9"/>
      <c r="BG116" s="10"/>
      <c r="BH116" s="8"/>
      <c r="BI116" s="9"/>
      <c r="BJ116" s="10"/>
      <c r="BK116" s="8"/>
      <c r="BL116" s="9"/>
      <c r="BM116" s="10"/>
      <c r="BN116" s="8"/>
      <c r="BO116" s="9"/>
      <c r="BP116" s="10"/>
      <c r="BQ116" s="8"/>
      <c r="BR116" s="9"/>
      <c r="BS116" s="10"/>
      <c r="BT116" s="8"/>
      <c r="BU116" s="9"/>
      <c r="BV116" s="10"/>
      <c r="BW116" s="8"/>
      <c r="BX116" s="9"/>
      <c r="BY116" s="10"/>
      <c r="BZ116" s="8"/>
      <c r="CA116" s="9"/>
      <c r="CB116" s="44"/>
      <c r="CC116" s="45"/>
      <c r="CD116" s="46"/>
      <c r="CG116" s="102"/>
      <c r="CH116" s="48"/>
    </row>
    <row r="117" spans="1:86" s="47" customFormat="1" ht="63" hidden="1" customHeight="1" outlineLevel="1" x14ac:dyDescent="0.25">
      <c r="A117" s="234">
        <v>2</v>
      </c>
      <c r="B117" s="247" t="s">
        <v>90</v>
      </c>
      <c r="C117" s="236" t="s">
        <v>17</v>
      </c>
      <c r="D117" s="237">
        <v>0.67400000000000004</v>
      </c>
      <c r="E117" s="238">
        <v>0.7</v>
      </c>
      <c r="F117" s="238">
        <v>119</v>
      </c>
      <c r="G117" s="238">
        <v>0.8</v>
      </c>
      <c r="H117" s="238">
        <v>182.2</v>
      </c>
      <c r="I117" s="238">
        <v>118.69436201780414</v>
      </c>
      <c r="J117" s="265">
        <v>6.0952380952380959E-2</v>
      </c>
      <c r="K117" s="238">
        <v>0.08</v>
      </c>
      <c r="L117" s="238">
        <v>18.22</v>
      </c>
      <c r="M117" s="238">
        <f>+K117/J117*100</f>
        <v>131.24999999999997</v>
      </c>
      <c r="N117" s="265">
        <v>0.09</v>
      </c>
      <c r="O117" s="238">
        <v>18.2</v>
      </c>
      <c r="P117" s="238">
        <f>+N117/J117*100</f>
        <v>147.65624999999997</v>
      </c>
      <c r="Q117" s="265">
        <v>0.13</v>
      </c>
      <c r="R117" s="265">
        <v>0.17600000000000002</v>
      </c>
      <c r="S117" s="238">
        <f>+V117/U117*R117</f>
        <v>35.40272251308901</v>
      </c>
      <c r="T117" s="238">
        <f>+R117/Q117*100</f>
        <v>135.38461538461539</v>
      </c>
      <c r="U117" s="265">
        <v>0.191</v>
      </c>
      <c r="V117" s="238">
        <v>38.42</v>
      </c>
      <c r="W117" s="240">
        <f>+U117/Q117*100</f>
        <v>146.92307692307691</v>
      </c>
      <c r="X117" s="266">
        <v>0.19</v>
      </c>
      <c r="Y117" s="238">
        <v>0.23</v>
      </c>
      <c r="Z117" s="238">
        <v>56.372258064516139</v>
      </c>
      <c r="AA117" s="238">
        <f>+Y117/X117*100</f>
        <v>121.05263157894737</v>
      </c>
      <c r="AB117" s="265">
        <v>0.31</v>
      </c>
      <c r="AC117" s="238">
        <v>75.98</v>
      </c>
      <c r="AD117" s="238">
        <f>+AB117/X117*100</f>
        <v>163.15789473684211</v>
      </c>
      <c r="AE117" s="265">
        <v>0.31</v>
      </c>
      <c r="AF117" s="238">
        <v>76</v>
      </c>
      <c r="AG117" s="242">
        <f>+AE117/X117*100</f>
        <v>163.15789473684211</v>
      </c>
      <c r="AH117" s="321">
        <v>0.25333333333333335</v>
      </c>
      <c r="AI117" s="322">
        <v>0.3</v>
      </c>
      <c r="AJ117" s="312">
        <v>68.325000000000003</v>
      </c>
      <c r="AK117" s="312">
        <f>+AI117/AH117*100</f>
        <v>118.42105263157893</v>
      </c>
      <c r="AL117" s="322">
        <v>0.33</v>
      </c>
      <c r="AM117" s="312">
        <v>75.157500000000013</v>
      </c>
      <c r="AN117" s="314">
        <f>+AL117/AH117*100</f>
        <v>130.26315789473685</v>
      </c>
      <c r="AO117" s="266">
        <v>0.4</v>
      </c>
      <c r="AP117" s="238">
        <v>0.4</v>
      </c>
      <c r="AQ117" s="238">
        <v>91.100000000000009</v>
      </c>
      <c r="AR117" s="242">
        <v>131.25</v>
      </c>
      <c r="AS117" s="266">
        <v>0.8</v>
      </c>
      <c r="AT117" s="265">
        <v>1.05</v>
      </c>
      <c r="AU117" s="238">
        <v>239.1</v>
      </c>
      <c r="AV117" s="242">
        <f>+AT117/AS117*100</f>
        <v>131.25</v>
      </c>
      <c r="AW117" s="133"/>
      <c r="AX117" s="19"/>
      <c r="AY117" s="130">
        <f t="shared" si="57"/>
        <v>8.4552491298840862E-2</v>
      </c>
      <c r="AZ117" s="125">
        <f t="shared" si="56"/>
        <v>11.538461538461519</v>
      </c>
      <c r="BA117" s="125">
        <f t="shared" si="43"/>
        <v>42.10526315789474</v>
      </c>
      <c r="BB117" s="151"/>
      <c r="BC117" s="9"/>
      <c r="BD117" s="10"/>
      <c r="BE117" s="8"/>
      <c r="BF117" s="9"/>
      <c r="BG117" s="10"/>
      <c r="BH117" s="8"/>
      <c r="BI117" s="9"/>
      <c r="BJ117" s="10"/>
      <c r="BK117" s="8"/>
      <c r="BL117" s="9"/>
      <c r="BM117" s="10"/>
      <c r="BN117" s="8"/>
      <c r="BO117" s="9"/>
      <c r="BP117" s="10"/>
      <c r="BQ117" s="8"/>
      <c r="BR117" s="9"/>
      <c r="BS117" s="10"/>
      <c r="BT117" s="8"/>
      <c r="BU117" s="9"/>
      <c r="BV117" s="10"/>
      <c r="BW117" s="8"/>
      <c r="BX117" s="9"/>
      <c r="BY117" s="10"/>
      <c r="BZ117" s="8"/>
      <c r="CA117" s="9"/>
      <c r="CB117" s="49"/>
      <c r="CC117" s="50"/>
      <c r="CD117" s="51"/>
      <c r="CG117" s="102"/>
      <c r="CH117" s="48"/>
    </row>
    <row r="118" spans="1:86" s="47" customFormat="1" ht="63" hidden="1" customHeight="1" outlineLevel="1" x14ac:dyDescent="0.25">
      <c r="A118" s="234">
        <v>3</v>
      </c>
      <c r="B118" s="247" t="s">
        <v>91</v>
      </c>
      <c r="C118" s="236" t="s">
        <v>92</v>
      </c>
      <c r="D118" s="237">
        <v>2150</v>
      </c>
      <c r="E118" s="238">
        <v>2555.9</v>
      </c>
      <c r="F118" s="238">
        <v>119</v>
      </c>
      <c r="G118" s="238">
        <v>2557</v>
      </c>
      <c r="H118" s="243">
        <v>230.13</v>
      </c>
      <c r="I118" s="238">
        <v>118.93023255813952</v>
      </c>
      <c r="J118" s="238">
        <v>194.81771375362874</v>
      </c>
      <c r="K118" s="238">
        <v>278.2</v>
      </c>
      <c r="L118" s="243">
        <v>25.037999999999997</v>
      </c>
      <c r="M118" s="238">
        <f>+K118/J118*100</f>
        <v>142.8001564333203</v>
      </c>
      <c r="N118" s="238">
        <v>281</v>
      </c>
      <c r="O118" s="243">
        <v>25.2</v>
      </c>
      <c r="P118" s="238">
        <f>+N118/J118*100</f>
        <v>144.23739740389288</v>
      </c>
      <c r="Q118" s="238">
        <v>426.1</v>
      </c>
      <c r="R118" s="238">
        <v>567.52800000000002</v>
      </c>
      <c r="S118" s="243">
        <f>+V118/U118*R118</f>
        <v>50.337266086956518</v>
      </c>
      <c r="T118" s="238">
        <f>+R118/Q118*100</f>
        <v>133.19126965501056</v>
      </c>
      <c r="U118" s="238">
        <v>575</v>
      </c>
      <c r="V118" s="243">
        <v>51</v>
      </c>
      <c r="W118" s="240">
        <f>+U118/Q118*100</f>
        <v>134.94484862708285</v>
      </c>
      <c r="X118" s="241">
        <v>639.20000000000005</v>
      </c>
      <c r="Y118" s="238">
        <v>799.82500000000005</v>
      </c>
      <c r="Z118" s="243">
        <v>71.927057326384684</v>
      </c>
      <c r="AA118" s="238">
        <f>+Y118/X118*100</f>
        <v>125.12906758448059</v>
      </c>
      <c r="AB118" s="238">
        <v>825.1</v>
      </c>
      <c r="AC118" s="243">
        <v>74.2</v>
      </c>
      <c r="AD118" s="238">
        <f>+AB118/X118*100</f>
        <v>129.08322903629536</v>
      </c>
      <c r="AE118" s="238">
        <v>825.1</v>
      </c>
      <c r="AF118" s="243">
        <v>74.2</v>
      </c>
      <c r="AG118" s="242">
        <f>+AE118/X118*100</f>
        <v>129.08322903629536</v>
      </c>
      <c r="AH118" s="311">
        <v>852.26666666666699</v>
      </c>
      <c r="AI118" s="312">
        <v>1043.25</v>
      </c>
      <c r="AJ118" s="315">
        <v>93.892499999999998</v>
      </c>
      <c r="AK118" s="312">
        <f>+AI118/AH118*100</f>
        <v>122.4088704630788</v>
      </c>
      <c r="AL118" s="312">
        <v>1043.25</v>
      </c>
      <c r="AM118" s="315">
        <v>93.892499999999998</v>
      </c>
      <c r="AN118" s="314">
        <f>+AL118/AH118*100</f>
        <v>122.4088704630788</v>
      </c>
      <c r="AO118" s="241">
        <v>1278.5</v>
      </c>
      <c r="AP118" s="238">
        <v>1391</v>
      </c>
      <c r="AQ118" s="243">
        <v>125.19</v>
      </c>
      <c r="AR118" s="242">
        <v>142.8001564333203</v>
      </c>
      <c r="AS118" s="241">
        <v>2557</v>
      </c>
      <c r="AT118" s="238">
        <v>3651.4</v>
      </c>
      <c r="AU118" s="243">
        <v>328.6</v>
      </c>
      <c r="AV118" s="242">
        <f>+AT118/AS118*100</f>
        <v>142.8001564333203</v>
      </c>
      <c r="AW118" s="133"/>
      <c r="AX118" s="19"/>
      <c r="AY118" s="130">
        <f t="shared" si="57"/>
        <v>8.2571661679047004E-2</v>
      </c>
      <c r="AZ118" s="125">
        <f t="shared" si="56"/>
        <v>1.7535789720722903</v>
      </c>
      <c r="BA118" s="125">
        <f t="shared" si="43"/>
        <v>3.9541614518147696</v>
      </c>
      <c r="BB118" s="151"/>
      <c r="BC118" s="12"/>
      <c r="BD118" s="10"/>
      <c r="BE118" s="8"/>
      <c r="BF118" s="12"/>
      <c r="BG118" s="10"/>
      <c r="BH118" s="8"/>
      <c r="BI118" s="12"/>
      <c r="BJ118" s="10"/>
      <c r="BK118" s="8"/>
      <c r="BL118" s="12"/>
      <c r="BM118" s="10"/>
      <c r="BN118" s="8"/>
      <c r="BO118" s="12"/>
      <c r="BP118" s="10"/>
      <c r="BQ118" s="8"/>
      <c r="BR118" s="12"/>
      <c r="BS118" s="10"/>
      <c r="BT118" s="8"/>
      <c r="BU118" s="12"/>
      <c r="BV118" s="10"/>
      <c r="BW118" s="8"/>
      <c r="BX118" s="12"/>
      <c r="BY118" s="10"/>
      <c r="BZ118" s="8"/>
      <c r="CA118" s="12"/>
      <c r="CB118" s="52"/>
      <c r="CC118" s="53"/>
      <c r="CD118" s="54"/>
      <c r="CG118" s="102"/>
      <c r="CH118" s="48"/>
    </row>
    <row r="119" spans="1:86" s="47" customFormat="1" ht="63" hidden="1" customHeight="1" outlineLevel="1" x14ac:dyDescent="0.25">
      <c r="A119" s="234">
        <v>4</v>
      </c>
      <c r="B119" s="247" t="s">
        <v>93</v>
      </c>
      <c r="C119" s="236" t="s">
        <v>17</v>
      </c>
      <c r="D119" s="237">
        <v>0.67</v>
      </c>
      <c r="E119" s="238">
        <v>0.7</v>
      </c>
      <c r="F119" s="238">
        <v>119</v>
      </c>
      <c r="G119" s="238">
        <v>0.8</v>
      </c>
      <c r="H119" s="238">
        <v>88</v>
      </c>
      <c r="I119" s="238">
        <v>119.40298507462686</v>
      </c>
      <c r="J119" s="265">
        <v>6.0952380952380959E-2</v>
      </c>
      <c r="K119" s="238">
        <v>0.08</v>
      </c>
      <c r="L119" s="238">
        <v>8.8000000000000007</v>
      </c>
      <c r="M119" s="238">
        <f>+K119/J119*100</f>
        <v>131.24999999999997</v>
      </c>
      <c r="N119" s="265">
        <v>0.09</v>
      </c>
      <c r="O119" s="238">
        <v>8.8000000000000007</v>
      </c>
      <c r="P119" s="238">
        <f>+N119/J119*100</f>
        <v>147.65624999999997</v>
      </c>
      <c r="Q119" s="265">
        <v>0.13</v>
      </c>
      <c r="R119" s="265">
        <v>0.17600000000000002</v>
      </c>
      <c r="S119" s="238">
        <f>+V119/U119*R119</f>
        <v>17.13684210526316</v>
      </c>
      <c r="T119" s="238">
        <f>+R119/Q119*100</f>
        <v>135.38461538461539</v>
      </c>
      <c r="U119" s="265">
        <v>0.19</v>
      </c>
      <c r="V119" s="238">
        <v>18.5</v>
      </c>
      <c r="W119" s="240">
        <f>+U119/Q119*100</f>
        <v>146.15384615384613</v>
      </c>
      <c r="X119" s="266">
        <v>0.19</v>
      </c>
      <c r="Y119" s="238">
        <v>0.23</v>
      </c>
      <c r="Z119" s="238">
        <v>29.083870967741941</v>
      </c>
      <c r="AA119" s="238">
        <f>+Y119/X119*100</f>
        <v>121.05263157894737</v>
      </c>
      <c r="AB119" s="265">
        <v>0.31</v>
      </c>
      <c r="AC119" s="238">
        <v>39.200000000000003</v>
      </c>
      <c r="AD119" s="238">
        <f>+AB119/X119*100</f>
        <v>163.15789473684211</v>
      </c>
      <c r="AE119" s="265">
        <v>0.31</v>
      </c>
      <c r="AF119" s="238">
        <v>39.200000000000003</v>
      </c>
      <c r="AG119" s="242">
        <f>+AE119/X119*100</f>
        <v>163.15789473684211</v>
      </c>
      <c r="AH119" s="321">
        <v>0.25333333333333335</v>
      </c>
      <c r="AI119" s="322">
        <v>0.3</v>
      </c>
      <c r="AJ119" s="312">
        <v>33</v>
      </c>
      <c r="AK119" s="312">
        <f>+AI119/AH119*100</f>
        <v>118.42105263157893</v>
      </c>
      <c r="AL119" s="322">
        <v>0.33</v>
      </c>
      <c r="AM119" s="312">
        <v>36.300000000000004</v>
      </c>
      <c r="AN119" s="314">
        <f>+AL119/AH119*100</f>
        <v>130.26315789473685</v>
      </c>
      <c r="AO119" s="266">
        <v>0.4</v>
      </c>
      <c r="AP119" s="238">
        <v>0.4</v>
      </c>
      <c r="AQ119" s="238">
        <v>44</v>
      </c>
      <c r="AR119" s="242">
        <v>131.25</v>
      </c>
      <c r="AS119" s="266">
        <v>0.8</v>
      </c>
      <c r="AT119" s="265">
        <v>1.05</v>
      </c>
      <c r="AU119" s="238">
        <v>115.5</v>
      </c>
      <c r="AV119" s="242">
        <f>+AT119/AS119*100</f>
        <v>131.25</v>
      </c>
      <c r="AW119" s="133"/>
      <c r="AX119" s="19"/>
      <c r="AY119" s="130">
        <f t="shared" si="57"/>
        <v>4.3622764660628609E-2</v>
      </c>
      <c r="AZ119" s="125">
        <f t="shared" si="56"/>
        <v>10.769230769230745</v>
      </c>
      <c r="BA119" s="125">
        <f t="shared" si="43"/>
        <v>42.10526315789474</v>
      </c>
      <c r="BB119" s="151"/>
      <c r="BC119" s="9"/>
      <c r="BD119" s="10"/>
      <c r="BE119" s="8"/>
      <c r="BF119" s="9"/>
      <c r="BG119" s="10"/>
      <c r="BH119" s="8"/>
      <c r="BI119" s="9"/>
      <c r="BJ119" s="10"/>
      <c r="BK119" s="8"/>
      <c r="BL119" s="9"/>
      <c r="BM119" s="10"/>
      <c r="BN119" s="8"/>
      <c r="BO119" s="9"/>
      <c r="BP119" s="10"/>
      <c r="BQ119" s="8"/>
      <c r="BR119" s="9"/>
      <c r="BS119" s="10"/>
      <c r="BT119" s="8"/>
      <c r="BU119" s="9"/>
      <c r="BV119" s="10"/>
      <c r="BW119" s="8"/>
      <c r="BX119" s="9"/>
      <c r="BY119" s="10"/>
      <c r="BZ119" s="8"/>
      <c r="CA119" s="9"/>
      <c r="CB119" s="52"/>
      <c r="CC119" s="53"/>
      <c r="CD119" s="54"/>
      <c r="CG119" s="102"/>
      <c r="CH119" s="48"/>
    </row>
    <row r="120" spans="1:86" s="47" customFormat="1" ht="63" hidden="1" customHeight="1" outlineLevel="1" thickBot="1" x14ac:dyDescent="0.3">
      <c r="A120" s="234">
        <v>5</v>
      </c>
      <c r="B120" s="247" t="s">
        <v>94</v>
      </c>
      <c r="C120" s="236" t="s">
        <v>43</v>
      </c>
      <c r="D120" s="237">
        <v>90</v>
      </c>
      <c r="E120" s="238">
        <v>184</v>
      </c>
      <c r="F120" s="238">
        <v>278</v>
      </c>
      <c r="G120" s="238">
        <v>250</v>
      </c>
      <c r="H120" s="243">
        <v>1.25</v>
      </c>
      <c r="I120" s="238">
        <v>277.77777777777777</v>
      </c>
      <c r="J120" s="238">
        <v>17.175572519083968</v>
      </c>
      <c r="K120" s="238">
        <v>27</v>
      </c>
      <c r="L120" s="243">
        <v>0.12150000000000001</v>
      </c>
      <c r="M120" s="238">
        <f>+K120/J120*100</f>
        <v>157.20000000000002</v>
      </c>
      <c r="N120" s="238">
        <v>30</v>
      </c>
      <c r="O120" s="243">
        <v>0.13500000000000001</v>
      </c>
      <c r="P120" s="238">
        <f>+N120/J120*100</f>
        <v>174.66666666666669</v>
      </c>
      <c r="Q120" s="238">
        <v>41</v>
      </c>
      <c r="R120" s="238">
        <v>60.500000000000007</v>
      </c>
      <c r="S120" s="243">
        <f>+V120/U120*R120</f>
        <v>0.30730158730158735</v>
      </c>
      <c r="T120" s="238">
        <f>+R120/Q120*100</f>
        <v>147.56097560975613</v>
      </c>
      <c r="U120" s="238">
        <v>63</v>
      </c>
      <c r="V120" s="243">
        <v>0.32</v>
      </c>
      <c r="W120" s="240">
        <f>+U120/Q120*100</f>
        <v>153.65853658536585</v>
      </c>
      <c r="X120" s="241">
        <v>62</v>
      </c>
      <c r="Y120" s="238">
        <v>79</v>
      </c>
      <c r="Z120" s="243">
        <v>0.40894117647058825</v>
      </c>
      <c r="AA120" s="238">
        <f>+Y120/X120*100</f>
        <v>127.41935483870968</v>
      </c>
      <c r="AB120" s="238">
        <v>85</v>
      </c>
      <c r="AC120" s="243">
        <v>0.44</v>
      </c>
      <c r="AD120" s="238">
        <f>+AB120/X120*100</f>
        <v>137.09677419354838</v>
      </c>
      <c r="AE120" s="238">
        <v>85</v>
      </c>
      <c r="AF120" s="243">
        <v>0.4</v>
      </c>
      <c r="AG120" s="242">
        <f>+AE120/X120*100</f>
        <v>137.09677419354838</v>
      </c>
      <c r="AH120" s="311">
        <v>82.666666666666671</v>
      </c>
      <c r="AI120" s="312">
        <v>103</v>
      </c>
      <c r="AJ120" s="315">
        <v>0.51500000000000001</v>
      </c>
      <c r="AK120" s="312">
        <f>+AI120/AH120*100</f>
        <v>124.59677419354837</v>
      </c>
      <c r="AL120" s="312">
        <v>103</v>
      </c>
      <c r="AM120" s="315">
        <v>0.51500000000000001</v>
      </c>
      <c r="AN120" s="314">
        <f>+AL120/AH120*100</f>
        <v>124.59677419354837</v>
      </c>
      <c r="AO120" s="241">
        <v>125</v>
      </c>
      <c r="AP120" s="238">
        <v>137</v>
      </c>
      <c r="AQ120" s="243">
        <v>0.68500000000000005</v>
      </c>
      <c r="AR120" s="242">
        <v>157.20000000000002</v>
      </c>
      <c r="AS120" s="241">
        <v>250</v>
      </c>
      <c r="AT120" s="238">
        <v>393</v>
      </c>
      <c r="AU120" s="243">
        <v>2</v>
      </c>
      <c r="AV120" s="242">
        <f>+AT120/AS120*100</f>
        <v>157.20000000000002</v>
      </c>
      <c r="AW120" s="76"/>
      <c r="AX120" s="148"/>
      <c r="AY120" s="130">
        <f t="shared" si="57"/>
        <v>4.8964327680297421E-4</v>
      </c>
      <c r="AZ120" s="125">
        <f t="shared" si="56"/>
        <v>6.0975609756097242</v>
      </c>
      <c r="BA120" s="125">
        <f t="shared" si="43"/>
        <v>9.6774193548387046</v>
      </c>
      <c r="BB120" s="153"/>
      <c r="BC120" s="59"/>
      <c r="BD120" s="16"/>
      <c r="BE120" s="14"/>
      <c r="BF120" s="59"/>
      <c r="BG120" s="16"/>
      <c r="BH120" s="14"/>
      <c r="BI120" s="59"/>
      <c r="BJ120" s="16"/>
      <c r="BK120" s="14"/>
      <c r="BL120" s="59"/>
      <c r="BM120" s="16"/>
      <c r="BN120" s="14"/>
      <c r="BO120" s="59"/>
      <c r="BP120" s="16"/>
      <c r="BQ120" s="14"/>
      <c r="BR120" s="59"/>
      <c r="BS120" s="16"/>
      <c r="BT120" s="14"/>
      <c r="BU120" s="59"/>
      <c r="BV120" s="16"/>
      <c r="BW120" s="14"/>
      <c r="BX120" s="59"/>
      <c r="BY120" s="16"/>
      <c r="BZ120" s="14"/>
      <c r="CA120" s="59"/>
      <c r="CB120" s="52"/>
      <c r="CC120" s="53"/>
      <c r="CD120" s="54"/>
      <c r="CG120" s="102"/>
      <c r="CH120" s="48"/>
    </row>
    <row r="121" spans="1:86" s="84" customFormat="1" ht="51.75" customHeight="1" collapsed="1" thickBot="1" x14ac:dyDescent="0.3">
      <c r="A121" s="234" t="s">
        <v>95</v>
      </c>
      <c r="B121" s="245" t="s">
        <v>157</v>
      </c>
      <c r="C121" s="236" t="s">
        <v>10</v>
      </c>
      <c r="D121" s="237">
        <v>331.951798</v>
      </c>
      <c r="E121" s="238">
        <v>358.8</v>
      </c>
      <c r="F121" s="238">
        <v>107.3</v>
      </c>
      <c r="G121" s="238" t="s">
        <v>101</v>
      </c>
      <c r="H121" s="238">
        <v>421.4</v>
      </c>
      <c r="I121" s="238">
        <v>109.7</v>
      </c>
      <c r="J121" s="244">
        <v>32.9</v>
      </c>
      <c r="K121" s="238" t="s">
        <v>101</v>
      </c>
      <c r="L121" s="238">
        <v>38.9</v>
      </c>
      <c r="M121" s="238">
        <v>106.5</v>
      </c>
      <c r="N121" s="244" t="s">
        <v>101</v>
      </c>
      <c r="O121" s="244">
        <v>55.3</v>
      </c>
      <c r="P121" s="244">
        <v>111.52</v>
      </c>
      <c r="Q121" s="238">
        <f>+V121/W121*100</f>
        <v>84.167350287120584</v>
      </c>
      <c r="R121" s="244" t="s">
        <v>101</v>
      </c>
      <c r="S121" s="244">
        <v>94.403244757998351</v>
      </c>
      <c r="T121" s="244">
        <f>+S121/Q121*100</f>
        <v>112.16136000000002</v>
      </c>
      <c r="U121" s="238" t="s">
        <v>101</v>
      </c>
      <c r="V121" s="238">
        <v>102.6</v>
      </c>
      <c r="W121" s="240">
        <v>121.9</v>
      </c>
      <c r="X121" s="267">
        <v>80.7</v>
      </c>
      <c r="Y121" s="238" t="s">
        <v>101</v>
      </c>
      <c r="Z121" s="238">
        <v>112.81</v>
      </c>
      <c r="AA121" s="238">
        <v>115.6</v>
      </c>
      <c r="AB121" s="244" t="s">
        <v>101</v>
      </c>
      <c r="AC121" s="244">
        <v>136</v>
      </c>
      <c r="AD121" s="244">
        <v>117</v>
      </c>
      <c r="AE121" s="244" t="s">
        <v>101</v>
      </c>
      <c r="AF121" s="244">
        <v>177.24</v>
      </c>
      <c r="AG121" s="263">
        <v>142.80000000000001</v>
      </c>
      <c r="AH121" s="323">
        <v>107</v>
      </c>
      <c r="AI121" s="312" t="s">
        <v>101</v>
      </c>
      <c r="AJ121" s="312">
        <v>150.41</v>
      </c>
      <c r="AK121" s="312">
        <v>135.30000000000001</v>
      </c>
      <c r="AL121" s="320" t="s">
        <v>101</v>
      </c>
      <c r="AM121" s="320">
        <v>235.92699999999999</v>
      </c>
      <c r="AN121" s="319">
        <v>140.19999999999999</v>
      </c>
      <c r="AO121" s="267">
        <v>176.66</v>
      </c>
      <c r="AP121" s="238" t="s">
        <v>101</v>
      </c>
      <c r="AQ121" s="238">
        <v>310.3</v>
      </c>
      <c r="AR121" s="242">
        <v>112</v>
      </c>
      <c r="AS121" s="241">
        <v>421.423</v>
      </c>
      <c r="AT121" s="244" t="s">
        <v>101</v>
      </c>
      <c r="AU121" s="244">
        <v>644.20000000000005</v>
      </c>
      <c r="AV121" s="263">
        <v>108.8</v>
      </c>
      <c r="AW121" s="174"/>
      <c r="AX121" s="135"/>
      <c r="AY121" s="130">
        <f t="shared" si="57"/>
        <v>0.15134428555728291</v>
      </c>
      <c r="AZ121" s="125">
        <f t="shared" si="56"/>
        <v>9.7386399999999895</v>
      </c>
      <c r="BA121" s="125">
        <f t="shared" si="43"/>
        <v>1.4000000000000057</v>
      </c>
      <c r="BB121" s="412" t="s">
        <v>189</v>
      </c>
      <c r="BC121" s="412"/>
      <c r="BD121" s="412"/>
      <c r="BE121" s="412"/>
      <c r="BF121" s="413"/>
      <c r="BG121" s="74"/>
      <c r="BH121" s="72"/>
      <c r="BI121" s="80"/>
      <c r="BJ121" s="74"/>
      <c r="BK121" s="72"/>
      <c r="BL121" s="80"/>
      <c r="BM121" s="74"/>
      <c r="BN121" s="72"/>
      <c r="BO121" s="80"/>
      <c r="BP121" s="74"/>
      <c r="BQ121" s="72"/>
      <c r="BR121" s="80"/>
      <c r="BS121" s="74"/>
      <c r="BT121" s="72"/>
      <c r="BU121" s="80"/>
      <c r="BV121" s="74"/>
      <c r="BW121" s="72"/>
      <c r="BX121" s="80"/>
      <c r="BY121" s="74"/>
      <c r="BZ121" s="72"/>
      <c r="CA121" s="80"/>
      <c r="CB121" s="81"/>
      <c r="CC121" s="82"/>
      <c r="CD121" s="83"/>
      <c r="CG121" s="103">
        <f>+AC121-AC121*100/AD121</f>
        <v>19.760683760683762</v>
      </c>
    </row>
    <row r="122" spans="1:86" s="47" customFormat="1" ht="63" hidden="1" customHeight="1" outlineLevel="1" x14ac:dyDescent="0.25">
      <c r="A122" s="234">
        <v>1</v>
      </c>
      <c r="B122" s="247" t="s">
        <v>158</v>
      </c>
      <c r="C122" s="236" t="s">
        <v>17</v>
      </c>
      <c r="D122" s="237">
        <v>6.5039999999999996</v>
      </c>
      <c r="E122" s="238">
        <v>6.7</v>
      </c>
      <c r="F122" s="238">
        <v>102.9</v>
      </c>
      <c r="G122" s="238">
        <v>5.415</v>
      </c>
      <c r="H122" s="238">
        <v>71.378073099999995</v>
      </c>
      <c r="I122" s="238">
        <v>79.2</v>
      </c>
      <c r="J122" s="268">
        <v>0.45300000000000001</v>
      </c>
      <c r="K122" s="265">
        <v>0.45963999999999999</v>
      </c>
      <c r="L122" s="238">
        <v>6.635421</v>
      </c>
      <c r="M122" s="238">
        <f>+K122/J122*100</f>
        <v>101.46578366445915</v>
      </c>
      <c r="N122" s="268">
        <v>0.81301199999999996</v>
      </c>
      <c r="O122" s="244">
        <v>16.698699000000001</v>
      </c>
      <c r="P122" s="244">
        <f>+N122/J122*100</f>
        <v>179.47284768211921</v>
      </c>
      <c r="Q122" s="265">
        <v>0.95530000000000004</v>
      </c>
      <c r="R122" s="268">
        <v>1.3574016037969101</v>
      </c>
      <c r="S122" s="244">
        <f>+V122/U122*R122</f>
        <v>27.752205559567454</v>
      </c>
      <c r="T122" s="244">
        <f>+R122/Q122*100</f>
        <v>142.09165746853449</v>
      </c>
      <c r="U122" s="265">
        <v>1.6893</v>
      </c>
      <c r="V122" s="238">
        <v>34.5379</v>
      </c>
      <c r="W122" s="240">
        <f>+U122/Q122*100</f>
        <v>176.8345022506019</v>
      </c>
      <c r="X122" s="269">
        <v>1.264</v>
      </c>
      <c r="Y122" s="265">
        <v>2.0499999999999998</v>
      </c>
      <c r="Z122" s="238">
        <v>39.280245712823138</v>
      </c>
      <c r="AA122" s="238">
        <f>+Y122/X122*100</f>
        <v>162.18354430379745</v>
      </c>
      <c r="AB122" s="268">
        <v>2.1488499999999999</v>
      </c>
      <c r="AC122" s="244">
        <v>41.174320000000002</v>
      </c>
      <c r="AD122" s="244">
        <f>+AB122/X122*100</f>
        <v>170.00395569620252</v>
      </c>
      <c r="AE122" s="268">
        <v>2.8053699999999999</v>
      </c>
      <c r="AF122" s="244">
        <v>51.969929999999998</v>
      </c>
      <c r="AG122" s="263">
        <f>+AE122/X122*100</f>
        <v>221.94382911392404</v>
      </c>
      <c r="AH122" s="324">
        <v>1.26352</v>
      </c>
      <c r="AI122" s="322">
        <v>2.4948199999999998</v>
      </c>
      <c r="AJ122" s="312">
        <v>36.024999999999999</v>
      </c>
      <c r="AK122" s="312">
        <f>+AI122/AH122*100</f>
        <v>197.4499810054451</v>
      </c>
      <c r="AL122" s="325">
        <v>4.0181100000000001</v>
      </c>
      <c r="AM122" s="320">
        <v>73.276616000000004</v>
      </c>
      <c r="AN122" s="319">
        <f>+AL122/AH122*100</f>
        <v>318.00921235912375</v>
      </c>
      <c r="AO122" s="269">
        <v>2.5623499999999999</v>
      </c>
      <c r="AP122" s="265">
        <v>4.2653100000000004</v>
      </c>
      <c r="AQ122" s="238">
        <v>77.164900000000003</v>
      </c>
      <c r="AR122" s="242">
        <f>+AP122/AO122*100</f>
        <v>166.46086600191234</v>
      </c>
      <c r="AS122" s="241">
        <v>5.4151100000000003</v>
      </c>
      <c r="AT122" s="268">
        <v>7.2393099999999997</v>
      </c>
      <c r="AU122" s="244">
        <v>120.0339</v>
      </c>
      <c r="AV122" s="242">
        <f>+AT122/AS122*100</f>
        <v>133.687219650201</v>
      </c>
      <c r="AW122" s="175"/>
      <c r="AX122" s="141"/>
      <c r="AY122" s="130">
        <f t="shared" si="57"/>
        <v>4.581983855666872E-2</v>
      </c>
      <c r="AZ122" s="125">
        <f t="shared" si="56"/>
        <v>34.742844782067408</v>
      </c>
      <c r="BA122" s="125">
        <f t="shared" si="43"/>
        <v>7.8204113924050773</v>
      </c>
      <c r="BB122" s="151"/>
      <c r="BC122" s="9"/>
      <c r="BD122" s="10"/>
      <c r="BE122" s="8"/>
      <c r="BF122" s="9"/>
      <c r="BG122" s="10"/>
      <c r="BH122" s="8"/>
      <c r="BI122" s="9"/>
      <c r="BJ122" s="10"/>
      <c r="BK122" s="8"/>
      <c r="BL122" s="9"/>
      <c r="BM122" s="10"/>
      <c r="BN122" s="8"/>
      <c r="BO122" s="9"/>
      <c r="BP122" s="10"/>
      <c r="BQ122" s="8"/>
      <c r="BR122" s="9"/>
      <c r="BS122" s="10"/>
      <c r="BT122" s="8"/>
      <c r="BU122" s="9"/>
      <c r="BV122" s="10"/>
      <c r="BW122" s="8"/>
      <c r="BX122" s="9"/>
      <c r="BY122" s="10"/>
      <c r="BZ122" s="8"/>
      <c r="CA122" s="9"/>
      <c r="CB122" s="44"/>
      <c r="CC122" s="45"/>
      <c r="CD122" s="46"/>
      <c r="CG122" s="102"/>
      <c r="CH122" s="48"/>
    </row>
    <row r="123" spans="1:86" s="47" customFormat="1" ht="63" hidden="1" customHeight="1" outlineLevel="1" x14ac:dyDescent="0.25">
      <c r="A123" s="234">
        <v>2</v>
      </c>
      <c r="B123" s="247" t="s">
        <v>159</v>
      </c>
      <c r="C123" s="236" t="s">
        <v>17</v>
      </c>
      <c r="D123" s="237">
        <v>2.2850000000000001</v>
      </c>
      <c r="E123" s="238">
        <v>2.57</v>
      </c>
      <c r="F123" s="238">
        <v>112.5</v>
      </c>
      <c r="G123" s="238">
        <v>3.0131000000000001</v>
      </c>
      <c r="H123" s="238">
        <v>117.0806585</v>
      </c>
      <c r="I123" s="238">
        <v>117.4</v>
      </c>
      <c r="J123" s="268">
        <v>0.30099999999999999</v>
      </c>
      <c r="K123" s="265">
        <v>0.2505</v>
      </c>
      <c r="L123" s="238">
        <v>12.4124</v>
      </c>
      <c r="M123" s="238">
        <f>+K123/J123*100</f>
        <v>83.222591362126252</v>
      </c>
      <c r="N123" s="268">
        <v>0.24004200000000001</v>
      </c>
      <c r="O123" s="244">
        <v>11.7508</v>
      </c>
      <c r="P123" s="244">
        <f>+N123/J123*100</f>
        <v>79.748172757475089</v>
      </c>
      <c r="Q123" s="265">
        <v>0.53590000000000004</v>
      </c>
      <c r="R123" s="268">
        <v>0.47685</v>
      </c>
      <c r="S123" s="244">
        <f>+V123/U123*R123</f>
        <v>22.844078058664607</v>
      </c>
      <c r="T123" s="244">
        <v>106.5</v>
      </c>
      <c r="U123" s="265">
        <v>0.51819999999999999</v>
      </c>
      <c r="V123" s="238">
        <v>24.824999999999999</v>
      </c>
      <c r="W123" s="240">
        <f>+U123/Q123*100</f>
        <v>96.697144989736884</v>
      </c>
      <c r="X123" s="269">
        <v>0.54500000000000004</v>
      </c>
      <c r="Y123" s="265">
        <v>0.72738999999999998</v>
      </c>
      <c r="Z123" s="238">
        <v>35.236658722585005</v>
      </c>
      <c r="AA123" s="238">
        <f>+Y123/X123*100</f>
        <v>133.46605504587154</v>
      </c>
      <c r="AB123" s="268">
        <v>0.76873999999999998</v>
      </c>
      <c r="AC123" s="244">
        <v>37.239759999999997</v>
      </c>
      <c r="AD123" s="244">
        <f>+AB123/X123*100</f>
        <v>141.0532110091743</v>
      </c>
      <c r="AE123" s="268">
        <v>0.88711000000000007</v>
      </c>
      <c r="AF123" s="244">
        <v>47.059280000000001</v>
      </c>
      <c r="AG123" s="263">
        <f>+AE123/X123*100</f>
        <v>162.77247706422017</v>
      </c>
      <c r="AH123" s="324">
        <v>0.68079000000000001</v>
      </c>
      <c r="AI123" s="322">
        <v>0.96986000000000006</v>
      </c>
      <c r="AJ123" s="312">
        <v>48.057270000000003</v>
      </c>
      <c r="AK123" s="312">
        <f>+AI123/AH123*100</f>
        <v>142.46096446775073</v>
      </c>
      <c r="AL123" s="325">
        <v>1.3320399999999999</v>
      </c>
      <c r="AM123" s="320">
        <v>63.753878999999998</v>
      </c>
      <c r="AN123" s="319">
        <f>+AL123/AH123*100</f>
        <v>195.66092333906195</v>
      </c>
      <c r="AO123" s="269">
        <v>1.3826000000000001</v>
      </c>
      <c r="AP123" s="265">
        <v>1.6416599999999999</v>
      </c>
      <c r="AQ123" s="238">
        <v>87.083100000000002</v>
      </c>
      <c r="AR123" s="242">
        <f>+AP123/AO123*100</f>
        <v>118.73716186894256</v>
      </c>
      <c r="AS123" s="241">
        <v>3.0131000000000001</v>
      </c>
      <c r="AT123" s="268">
        <v>3.29366</v>
      </c>
      <c r="AU123" s="244">
        <v>168.9461</v>
      </c>
      <c r="AV123" s="242">
        <f>+AT123/AS123*100</f>
        <v>109.3113404799044</v>
      </c>
      <c r="AW123" s="176"/>
      <c r="AX123" s="92"/>
      <c r="AY123" s="130">
        <f t="shared" si="57"/>
        <v>4.1441359349446191E-2</v>
      </c>
      <c r="AZ123" s="125">
        <f t="shared" si="56"/>
        <v>-9.8028550102631158</v>
      </c>
      <c r="BA123" s="125">
        <f t="shared" si="43"/>
        <v>7.587155963302763</v>
      </c>
      <c r="BB123" s="151"/>
      <c r="BC123" s="9"/>
      <c r="BD123" s="10"/>
      <c r="BE123" s="8"/>
      <c r="BF123" s="9"/>
      <c r="BG123" s="10"/>
      <c r="BH123" s="8"/>
      <c r="BI123" s="9"/>
      <c r="BJ123" s="10"/>
      <c r="BK123" s="8"/>
      <c r="BL123" s="9"/>
      <c r="BM123" s="10"/>
      <c r="BN123" s="8"/>
      <c r="BO123" s="9"/>
      <c r="BP123" s="10"/>
      <c r="BQ123" s="8"/>
      <c r="BR123" s="9"/>
      <c r="BS123" s="10"/>
      <c r="BT123" s="8"/>
      <c r="BU123" s="9"/>
      <c r="BV123" s="10"/>
      <c r="BW123" s="8"/>
      <c r="BX123" s="9"/>
      <c r="BY123" s="10"/>
      <c r="BZ123" s="8"/>
      <c r="CA123" s="9"/>
      <c r="CB123" s="49"/>
      <c r="CC123" s="50"/>
      <c r="CD123" s="51"/>
      <c r="CG123" s="102"/>
      <c r="CH123" s="48"/>
    </row>
    <row r="124" spans="1:86" s="47" customFormat="1" ht="63" hidden="1" customHeight="1" outlineLevel="1" thickBot="1" x14ac:dyDescent="0.3">
      <c r="A124" s="234">
        <v>3</v>
      </c>
      <c r="B124" s="247" t="s">
        <v>160</v>
      </c>
      <c r="C124" s="236" t="s">
        <v>17</v>
      </c>
      <c r="D124" s="237">
        <v>4.7690999999999999</v>
      </c>
      <c r="E124" s="238">
        <v>5</v>
      </c>
      <c r="F124" s="238">
        <v>104.8</v>
      </c>
      <c r="G124" s="238">
        <v>5.7823500000000001</v>
      </c>
      <c r="H124" s="243">
        <v>91.872679099999999</v>
      </c>
      <c r="I124" s="238">
        <v>104.5</v>
      </c>
      <c r="J124" s="268">
        <v>0.65600000000000003</v>
      </c>
      <c r="K124" s="265">
        <v>0.45200000000000001</v>
      </c>
      <c r="L124" s="243">
        <v>8.1128199999999993</v>
      </c>
      <c r="M124" s="238">
        <f>+K124/J124*100</f>
        <v>68.902439024390233</v>
      </c>
      <c r="N124" s="268">
        <v>0.85610400000000009</v>
      </c>
      <c r="O124" s="270">
        <v>18.221700000000002</v>
      </c>
      <c r="P124" s="244">
        <f>+N124/J124*100</f>
        <v>130.50365853658536</v>
      </c>
      <c r="Q124" s="265">
        <v>1.1629</v>
      </c>
      <c r="R124" s="268">
        <v>1.2628303991463401</v>
      </c>
      <c r="S124" s="270">
        <f>+V124/U124*R124</f>
        <v>26.874301749821203</v>
      </c>
      <c r="T124" s="244">
        <f>+R124/Q124*100</f>
        <v>108.59320656516812</v>
      </c>
      <c r="U124" s="265">
        <v>1.5263</v>
      </c>
      <c r="V124" s="243">
        <v>32.481200000000001</v>
      </c>
      <c r="W124" s="240">
        <f>+U124/Q124*100</f>
        <v>131.24946255052024</v>
      </c>
      <c r="X124" s="269">
        <v>1.4990000000000001</v>
      </c>
      <c r="Y124" s="265">
        <v>1.85</v>
      </c>
      <c r="Z124" s="243">
        <v>37.51382779445629</v>
      </c>
      <c r="AA124" s="238">
        <f>+Y124/X124*100</f>
        <v>123.41561040693796</v>
      </c>
      <c r="AB124" s="268">
        <v>2.0019100000000001</v>
      </c>
      <c r="AC124" s="270">
        <v>40.59422</v>
      </c>
      <c r="AD124" s="244">
        <f>+AB124/X124*100</f>
        <v>133.54969979986657</v>
      </c>
      <c r="AE124" s="268">
        <v>2.4001300000000003</v>
      </c>
      <c r="AF124" s="270">
        <v>51.080169999999995</v>
      </c>
      <c r="AG124" s="263">
        <f>+AE124/X124*100</f>
        <v>160.11541027351569</v>
      </c>
      <c r="AH124" s="324">
        <v>1.6521600000000001</v>
      </c>
      <c r="AI124" s="322">
        <v>2.31</v>
      </c>
      <c r="AJ124" s="315">
        <v>39.4</v>
      </c>
      <c r="AK124" s="312">
        <f>+AI124/AH124*100</f>
        <v>139.81696687972109</v>
      </c>
      <c r="AL124" s="325">
        <v>3.0572599999999999</v>
      </c>
      <c r="AM124" s="326">
        <v>60.931908</v>
      </c>
      <c r="AN124" s="319">
        <f>+AL124/AH124*100</f>
        <v>185.04624249467363</v>
      </c>
      <c r="AO124" s="269">
        <v>2.4313500000000001</v>
      </c>
      <c r="AP124" s="265">
        <v>3.9527999999999999</v>
      </c>
      <c r="AQ124" s="243">
        <v>81.996499999999997</v>
      </c>
      <c r="AR124" s="242">
        <f>+AP124/AO124*100</f>
        <v>162.57634647418101</v>
      </c>
      <c r="AS124" s="241">
        <v>5.7823500000000001</v>
      </c>
      <c r="AT124" s="268">
        <v>7.1467999999999998</v>
      </c>
      <c r="AU124" s="270">
        <v>136.44</v>
      </c>
      <c r="AV124" s="242">
        <f>+AT124/AS124*100</f>
        <v>123.59680752635174</v>
      </c>
      <c r="AW124" s="177"/>
      <c r="AX124" s="148"/>
      <c r="AY124" s="130">
        <f t="shared" si="57"/>
        <v>4.5174288409229157E-2</v>
      </c>
      <c r="AZ124" s="125">
        <f t="shared" si="56"/>
        <v>22.656255985352118</v>
      </c>
      <c r="BA124" s="125">
        <f t="shared" si="43"/>
        <v>10.134089392928615</v>
      </c>
      <c r="BB124" s="153"/>
      <c r="BC124" s="59"/>
      <c r="BD124" s="16"/>
      <c r="BE124" s="14"/>
      <c r="BF124" s="59"/>
      <c r="BG124" s="16"/>
      <c r="BH124" s="14"/>
      <c r="BI124" s="59"/>
      <c r="BJ124" s="16"/>
      <c r="BK124" s="14"/>
      <c r="BL124" s="59"/>
      <c r="BM124" s="16"/>
      <c r="BN124" s="14"/>
      <c r="BO124" s="59"/>
      <c r="BP124" s="16"/>
      <c r="BQ124" s="14"/>
      <c r="BR124" s="59"/>
      <c r="BS124" s="16"/>
      <c r="BT124" s="14"/>
      <c r="BU124" s="59"/>
      <c r="BV124" s="16"/>
      <c r="BW124" s="14"/>
      <c r="BX124" s="59"/>
      <c r="BY124" s="16"/>
      <c r="BZ124" s="14"/>
      <c r="CA124" s="59"/>
      <c r="CB124" s="52"/>
      <c r="CC124" s="53"/>
      <c r="CD124" s="54"/>
      <c r="CG124" s="102"/>
      <c r="CH124" s="48"/>
    </row>
    <row r="125" spans="1:86" s="84" customFormat="1" ht="51.75" customHeight="1" collapsed="1" thickBot="1" x14ac:dyDescent="0.3">
      <c r="A125" s="234" t="s">
        <v>96</v>
      </c>
      <c r="B125" s="245" t="s">
        <v>97</v>
      </c>
      <c r="C125" s="236" t="s">
        <v>10</v>
      </c>
      <c r="D125" s="237">
        <v>1771.6</v>
      </c>
      <c r="E125" s="238">
        <v>1884</v>
      </c>
      <c r="F125" s="238">
        <v>107.1</v>
      </c>
      <c r="G125" s="238" t="s">
        <v>101</v>
      </c>
      <c r="H125" s="238">
        <v>2098.1999999999998</v>
      </c>
      <c r="I125" s="238">
        <v>116.8</v>
      </c>
      <c r="J125" s="238">
        <v>10.6</v>
      </c>
      <c r="K125" s="238" t="s">
        <v>101</v>
      </c>
      <c r="L125" s="238">
        <v>10.5</v>
      </c>
      <c r="M125" s="238">
        <v>105</v>
      </c>
      <c r="N125" s="238" t="s">
        <v>101</v>
      </c>
      <c r="O125" s="238">
        <v>10.199999999999999</v>
      </c>
      <c r="P125" s="238">
        <v>105</v>
      </c>
      <c r="Q125" s="238">
        <f>+V125/W125*100</f>
        <v>62.749999999999993</v>
      </c>
      <c r="R125" s="238" t="s">
        <v>101</v>
      </c>
      <c r="S125" s="238">
        <v>59.115000000000002</v>
      </c>
      <c r="T125" s="238">
        <v>105</v>
      </c>
      <c r="U125" s="238" t="s">
        <v>101</v>
      </c>
      <c r="V125" s="238">
        <v>75.3</v>
      </c>
      <c r="W125" s="240">
        <v>120</v>
      </c>
      <c r="X125" s="241" t="s">
        <v>177</v>
      </c>
      <c r="Y125" s="238" t="s">
        <v>101</v>
      </c>
      <c r="Z125" s="238">
        <v>313.32</v>
      </c>
      <c r="AA125" s="238">
        <v>105</v>
      </c>
      <c r="AB125" s="238" t="s">
        <v>101</v>
      </c>
      <c r="AC125" s="238">
        <v>398.4</v>
      </c>
      <c r="AD125" s="238">
        <v>105</v>
      </c>
      <c r="AE125" s="238" t="s">
        <v>101</v>
      </c>
      <c r="AF125" s="238">
        <v>492.06994800000001</v>
      </c>
      <c r="AG125" s="242">
        <v>124.4</v>
      </c>
      <c r="AH125" s="311">
        <v>393.52499999999998</v>
      </c>
      <c r="AI125" s="312" t="s">
        <v>101</v>
      </c>
      <c r="AJ125" s="312">
        <v>413.2</v>
      </c>
      <c r="AK125" s="327">
        <v>105</v>
      </c>
      <c r="AL125" s="312" t="s">
        <v>101</v>
      </c>
      <c r="AM125" s="312">
        <v>700.1</v>
      </c>
      <c r="AN125" s="314">
        <v>130.4</v>
      </c>
      <c r="AO125" s="241">
        <v>689.7</v>
      </c>
      <c r="AP125" s="238" t="s">
        <v>101</v>
      </c>
      <c r="AQ125" s="238">
        <v>898</v>
      </c>
      <c r="AR125" s="242">
        <v>105</v>
      </c>
      <c r="AS125" s="241">
        <v>2098.1999999999998</v>
      </c>
      <c r="AT125" s="238" t="s">
        <v>101</v>
      </c>
      <c r="AU125" s="238">
        <v>2770.4</v>
      </c>
      <c r="AV125" s="242">
        <v>105</v>
      </c>
      <c r="AW125" s="178"/>
      <c r="AX125" s="135"/>
      <c r="AY125" s="130">
        <f t="shared" si="57"/>
        <v>0.4433497306325111</v>
      </c>
      <c r="AZ125" s="125">
        <f t="shared" si="56"/>
        <v>15</v>
      </c>
      <c r="BA125" s="125">
        <f t="shared" si="43"/>
        <v>0</v>
      </c>
      <c r="BB125" s="131"/>
      <c r="BC125" s="80"/>
      <c r="BD125" s="74"/>
      <c r="BE125" s="72"/>
      <c r="BF125" s="80"/>
      <c r="BG125" s="74"/>
      <c r="BH125" s="72"/>
      <c r="BI125" s="80"/>
      <c r="BJ125" s="74"/>
      <c r="BK125" s="72"/>
      <c r="BL125" s="80"/>
      <c r="BM125" s="74"/>
      <c r="BN125" s="72"/>
      <c r="BO125" s="80"/>
      <c r="BP125" s="74"/>
      <c r="BQ125" s="72"/>
      <c r="BR125" s="80"/>
      <c r="BS125" s="74"/>
      <c r="BT125" s="72"/>
      <c r="BU125" s="80"/>
      <c r="BV125" s="74"/>
      <c r="BW125" s="72"/>
      <c r="BX125" s="80"/>
      <c r="BY125" s="74"/>
      <c r="BZ125" s="72"/>
      <c r="CA125" s="80"/>
      <c r="CB125" s="81"/>
      <c r="CC125" s="82"/>
      <c r="CD125" s="83"/>
      <c r="CG125" s="103">
        <f>+AC125-AC125*100/AD125</f>
        <v>18.971428571428532</v>
      </c>
    </row>
    <row r="126" spans="1:86" s="47" customFormat="1" ht="63" hidden="1" customHeight="1" x14ac:dyDescent="0.25">
      <c r="A126" s="234">
        <v>1</v>
      </c>
      <c r="B126" s="247" t="s">
        <v>98</v>
      </c>
      <c r="C126" s="236" t="s">
        <v>17</v>
      </c>
      <c r="D126" s="237">
        <v>129.06800000000001</v>
      </c>
      <c r="E126" s="238">
        <v>142.19999999999999</v>
      </c>
      <c r="F126" s="238">
        <v>110.1744816685778</v>
      </c>
      <c r="G126" s="238">
        <v>165.1</v>
      </c>
      <c r="H126" s="238">
        <v>1150.7469999999998</v>
      </c>
      <c r="I126" s="238">
        <v>127.91706697244862</v>
      </c>
      <c r="J126" s="265">
        <v>0.8</v>
      </c>
      <c r="K126" s="265">
        <v>0.84000000000000008</v>
      </c>
      <c r="L126" s="238">
        <v>5.8548</v>
      </c>
      <c r="M126" s="238">
        <f>+K126/J126*100</f>
        <v>105</v>
      </c>
      <c r="N126" s="265">
        <v>0.84000000000000008</v>
      </c>
      <c r="O126" s="238">
        <v>5.8548</v>
      </c>
      <c r="P126" s="238">
        <f>+N126/J126*100</f>
        <v>105</v>
      </c>
      <c r="Q126" s="265">
        <v>4.5000000000000009</v>
      </c>
      <c r="R126" s="265">
        <v>4.7250000000000005</v>
      </c>
      <c r="S126" s="238">
        <f>+V126/U126*R126</f>
        <v>44.877183406113538</v>
      </c>
      <c r="T126" s="238">
        <f>+R126/Q126*100</f>
        <v>104.99999999999999</v>
      </c>
      <c r="U126" s="265">
        <v>4.58</v>
      </c>
      <c r="V126" s="238">
        <v>43.5</v>
      </c>
      <c r="W126" s="240">
        <f>+U126/Q126*100</f>
        <v>101.77777777777777</v>
      </c>
      <c r="X126" s="271" t="s">
        <v>178</v>
      </c>
      <c r="Y126" s="238">
        <v>30.344999999999999</v>
      </c>
      <c r="Z126" s="238">
        <v>211.50465</v>
      </c>
      <c r="AA126" s="238">
        <f>+Y126/X126*100</f>
        <v>105</v>
      </c>
      <c r="AB126" s="238">
        <v>30.3</v>
      </c>
      <c r="AC126" s="238">
        <v>287.7</v>
      </c>
      <c r="AD126" s="238">
        <f>+AB126/X126*100</f>
        <v>104.84429065743946</v>
      </c>
      <c r="AE126" s="238">
        <v>18.95</v>
      </c>
      <c r="AF126" s="238">
        <v>173.1</v>
      </c>
      <c r="AG126" s="242">
        <f>+AE126/X126*100</f>
        <v>65.570934256055367</v>
      </c>
      <c r="AH126" s="311">
        <v>37.6</v>
      </c>
      <c r="AI126" s="312">
        <f>37.6*105%</f>
        <v>39.480000000000004</v>
      </c>
      <c r="AJ126" s="312">
        <f>AI126*6.97</f>
        <v>275.17560000000003</v>
      </c>
      <c r="AK126" s="312">
        <f>+AI126/AH126*100</f>
        <v>105</v>
      </c>
      <c r="AL126" s="312">
        <v>27.646000000000001</v>
      </c>
      <c r="AM126" s="312">
        <v>257.49117999999999</v>
      </c>
      <c r="AN126" s="314">
        <f>+AL126/AH126*100</f>
        <v>73.526595744680847</v>
      </c>
      <c r="AO126" s="241">
        <v>56.8</v>
      </c>
      <c r="AP126" s="238">
        <v>45.5</v>
      </c>
      <c r="AQ126" s="238">
        <v>415.2</v>
      </c>
      <c r="AR126" s="242">
        <f>+AP126/AO126*100</f>
        <v>80.105633802816897</v>
      </c>
      <c r="AS126" s="241">
        <v>165.1</v>
      </c>
      <c r="AT126" s="238">
        <v>166.7</v>
      </c>
      <c r="AU126" s="238">
        <v>1523.2</v>
      </c>
      <c r="AV126" s="242">
        <f>+AT126/AS126*100</f>
        <v>100.96910963052694</v>
      </c>
      <c r="AW126" s="414" t="s">
        <v>209</v>
      </c>
      <c r="AX126" s="415"/>
      <c r="AY126" s="130">
        <f t="shared" si="57"/>
        <v>0.32015993349139921</v>
      </c>
      <c r="AZ126" s="125">
        <f t="shared" si="56"/>
        <v>-3.2222222222222143</v>
      </c>
      <c r="BA126" s="125">
        <f t="shared" si="43"/>
        <v>-0.15570934256054159</v>
      </c>
      <c r="BB126" s="151"/>
      <c r="BC126" s="9"/>
      <c r="BD126" s="10"/>
      <c r="BE126" s="8"/>
      <c r="BF126" s="9"/>
      <c r="BG126" s="10"/>
      <c r="BH126" s="8"/>
      <c r="BI126" s="9"/>
      <c r="BJ126" s="10"/>
      <c r="BK126" s="8"/>
      <c r="BL126" s="9"/>
      <c r="BM126" s="10"/>
      <c r="BN126" s="8"/>
      <c r="BO126" s="9"/>
      <c r="BP126" s="10"/>
      <c r="BQ126" s="8"/>
      <c r="BR126" s="9"/>
      <c r="BS126" s="10"/>
      <c r="BT126" s="8"/>
      <c r="BU126" s="9"/>
      <c r="BV126" s="10"/>
      <c r="BW126" s="8"/>
      <c r="BX126" s="9"/>
      <c r="BY126" s="10"/>
      <c r="BZ126" s="8"/>
      <c r="CA126" s="9"/>
      <c r="CB126" s="44"/>
      <c r="CC126" s="45"/>
      <c r="CD126" s="46"/>
      <c r="CG126" s="102"/>
      <c r="CH126" s="48"/>
    </row>
    <row r="127" spans="1:86" s="47" customFormat="1" ht="63" hidden="1" customHeight="1" thickBot="1" x14ac:dyDescent="0.3">
      <c r="A127" s="234">
        <v>2</v>
      </c>
      <c r="B127" s="247" t="s">
        <v>99</v>
      </c>
      <c r="C127" s="236" t="s">
        <v>17</v>
      </c>
      <c r="D127" s="237">
        <v>157.5</v>
      </c>
      <c r="E127" s="238">
        <v>157.5</v>
      </c>
      <c r="F127" s="238">
        <v>100</v>
      </c>
      <c r="G127" s="238">
        <v>159.96</v>
      </c>
      <c r="H127" s="238">
        <v>710.22240000000011</v>
      </c>
      <c r="I127" s="238">
        <v>101.56190476190477</v>
      </c>
      <c r="J127" s="238" t="s">
        <v>101</v>
      </c>
      <c r="K127" s="238" t="s">
        <v>101</v>
      </c>
      <c r="L127" s="238" t="s">
        <v>101</v>
      </c>
      <c r="M127" s="238" t="s">
        <v>101</v>
      </c>
      <c r="N127" s="238" t="s">
        <v>101</v>
      </c>
      <c r="O127" s="238" t="s">
        <v>101</v>
      </c>
      <c r="P127" s="238" t="s">
        <v>101</v>
      </c>
      <c r="Q127" s="238">
        <v>1.9</v>
      </c>
      <c r="R127" s="238">
        <v>1.9949999999999999</v>
      </c>
      <c r="S127" s="238">
        <f>+V127/U127*R127</f>
        <v>11.47125</v>
      </c>
      <c r="T127" s="238">
        <f>+R127/Q127*100</f>
        <v>105</v>
      </c>
      <c r="U127" s="238">
        <v>4</v>
      </c>
      <c r="V127" s="238">
        <v>23</v>
      </c>
      <c r="W127" s="240">
        <f>+U127/Q127*100</f>
        <v>210.52631578947367</v>
      </c>
      <c r="X127" s="241">
        <v>13.5</v>
      </c>
      <c r="Y127" s="238">
        <v>14.175000000000001</v>
      </c>
      <c r="Z127" s="238">
        <v>62.937000000000012</v>
      </c>
      <c r="AA127" s="238">
        <f>+Y127/X127*100</f>
        <v>105</v>
      </c>
      <c r="AB127" s="238">
        <v>14.2</v>
      </c>
      <c r="AC127" s="238">
        <v>82.8</v>
      </c>
      <c r="AD127" s="238">
        <f>+AB127/X127*100</f>
        <v>105.18518518518518</v>
      </c>
      <c r="AE127" s="238">
        <v>43.95</v>
      </c>
      <c r="AF127" s="238">
        <v>267.60000000000002</v>
      </c>
      <c r="AG127" s="242">
        <f>+AE127/X127*100</f>
        <v>325.5555555555556</v>
      </c>
      <c r="AH127" s="311">
        <v>19</v>
      </c>
      <c r="AI127" s="312">
        <f>19*105%</f>
        <v>19.95</v>
      </c>
      <c r="AJ127" s="312">
        <f>AI127*4.44</f>
        <v>88.578000000000003</v>
      </c>
      <c r="AK127" s="312">
        <f>+AI127/AH127*100</f>
        <v>105</v>
      </c>
      <c r="AL127" s="312">
        <v>59.914000000000001</v>
      </c>
      <c r="AM127" s="312">
        <v>369.73541999999998</v>
      </c>
      <c r="AN127" s="314">
        <f>+AL127/AH127*100</f>
        <v>315.3368421052632</v>
      </c>
      <c r="AO127" s="241">
        <v>45.6</v>
      </c>
      <c r="AP127" s="265">
        <v>64.8</v>
      </c>
      <c r="AQ127" s="243">
        <v>394.7</v>
      </c>
      <c r="AR127" s="242">
        <f>+AP127/AO127*100</f>
        <v>142.10526315789474</v>
      </c>
      <c r="AS127" s="241">
        <v>160</v>
      </c>
      <c r="AT127" s="265">
        <v>177.6</v>
      </c>
      <c r="AU127" s="243">
        <v>1082</v>
      </c>
      <c r="AV127" s="242">
        <f>+AT127/AS127*100</f>
        <v>110.99999999999999</v>
      </c>
      <c r="AW127" s="179"/>
      <c r="AX127" s="148"/>
      <c r="AY127" s="130">
        <f t="shared" si="57"/>
        <v>9.2141962089286947E-2</v>
      </c>
      <c r="AZ127" s="125">
        <f t="shared" si="56"/>
        <v>105.52631578947367</v>
      </c>
      <c r="BA127" s="125">
        <f t="shared" si="43"/>
        <v>0.18518518518517624</v>
      </c>
      <c r="BB127" s="153"/>
      <c r="BC127" s="15"/>
      <c r="BD127" s="16"/>
      <c r="BE127" s="14"/>
      <c r="BF127" s="15"/>
      <c r="BG127" s="16"/>
      <c r="BH127" s="14"/>
      <c r="BI127" s="15"/>
      <c r="BJ127" s="16"/>
      <c r="BK127" s="14"/>
      <c r="BL127" s="15"/>
      <c r="BM127" s="16"/>
      <c r="BN127" s="14"/>
      <c r="BO127" s="15"/>
      <c r="BP127" s="16"/>
      <c r="BQ127" s="14"/>
      <c r="BR127" s="15"/>
      <c r="BS127" s="16"/>
      <c r="BT127" s="14"/>
      <c r="BU127" s="15"/>
      <c r="BV127" s="16"/>
      <c r="BW127" s="14"/>
      <c r="BX127" s="15"/>
      <c r="BY127" s="16"/>
      <c r="BZ127" s="14"/>
      <c r="CA127" s="15"/>
      <c r="CB127" s="49"/>
      <c r="CC127" s="50"/>
      <c r="CD127" s="51"/>
      <c r="CG127" s="102"/>
      <c r="CH127" s="48"/>
    </row>
    <row r="128" spans="1:86" s="84" customFormat="1" ht="51.75" customHeight="1" outlineLevel="1" thickBot="1" x14ac:dyDescent="0.3">
      <c r="A128" s="272" t="s">
        <v>184</v>
      </c>
      <c r="B128" s="245" t="s">
        <v>161</v>
      </c>
      <c r="C128" s="236" t="s">
        <v>123</v>
      </c>
      <c r="D128" s="237">
        <f>SUM(D129:D138)</f>
        <v>25443.564205507242</v>
      </c>
      <c r="E128" s="238"/>
      <c r="F128" s="238"/>
      <c r="G128" s="238" t="s">
        <v>101</v>
      </c>
      <c r="H128" s="238">
        <v>29025.187906124993</v>
      </c>
      <c r="I128" s="238">
        <v>106</v>
      </c>
      <c r="J128" s="238">
        <f>SUM(J129:J138)</f>
        <v>2387.3540376759379</v>
      </c>
      <c r="K128" s="238" t="s">
        <v>101</v>
      </c>
      <c r="L128" s="238">
        <f>SUM(L129:L138)</f>
        <v>2615.2854393756079</v>
      </c>
      <c r="M128" s="238">
        <v>100.2</v>
      </c>
      <c r="N128" s="238" t="s">
        <v>101</v>
      </c>
      <c r="O128" s="238">
        <f>SUM(O129:O138)</f>
        <v>1959.6264759999983</v>
      </c>
      <c r="P128" s="238">
        <f>+O128/J128*100</f>
        <v>82.083614121501327</v>
      </c>
      <c r="Q128" s="238">
        <v>4266.2</v>
      </c>
      <c r="R128" s="238" t="s">
        <v>101</v>
      </c>
      <c r="S128" s="238">
        <f>SUM(S129:S138)</f>
        <v>5027.8939569064059</v>
      </c>
      <c r="T128" s="238">
        <v>101.8</v>
      </c>
      <c r="U128" s="238" t="s">
        <v>101</v>
      </c>
      <c r="V128" s="238">
        <f>SUM(V129:V138)</f>
        <v>3738.5048054556728</v>
      </c>
      <c r="W128" s="240">
        <f>+V128/Q128*100</f>
        <v>87.630790995632481</v>
      </c>
      <c r="X128" s="241">
        <v>6500.0731080778969</v>
      </c>
      <c r="Y128" s="238" t="s">
        <v>101</v>
      </c>
      <c r="Z128" s="238">
        <f>SUM(Z129:Z138)</f>
        <v>6940.5371155266921</v>
      </c>
      <c r="AA128" s="238">
        <v>107</v>
      </c>
      <c r="AB128" s="238" t="s">
        <v>101</v>
      </c>
      <c r="AC128" s="238">
        <v>6587.2179238986064</v>
      </c>
      <c r="AD128" s="238">
        <f>+AC128/X128*100</f>
        <v>101.34067439506813</v>
      </c>
      <c r="AE128" s="238" t="s">
        <v>101</v>
      </c>
      <c r="AF128" s="238">
        <f>SUM(AF129:AF138)</f>
        <v>7038.2666292493041</v>
      </c>
      <c r="AG128" s="242" t="s">
        <v>101</v>
      </c>
      <c r="AH128" s="311">
        <f>SUM(AH129:AH138)</f>
        <v>9671.1677064834093</v>
      </c>
      <c r="AI128" s="312" t="s">
        <v>101</v>
      </c>
      <c r="AJ128" s="312">
        <f>SUM(AJ129:AJ138)</f>
        <v>10407.123687054789</v>
      </c>
      <c r="AK128" s="312">
        <v>107.1</v>
      </c>
      <c r="AL128" s="312" t="s">
        <v>101</v>
      </c>
      <c r="AM128" s="312">
        <f>SUM(AM129:AM138)</f>
        <v>9689.1833287197023</v>
      </c>
      <c r="AN128" s="314" t="s">
        <v>101</v>
      </c>
      <c r="AO128" s="241">
        <v>14026.093953062498</v>
      </c>
      <c r="AP128" s="238" t="s">
        <v>101</v>
      </c>
      <c r="AQ128" s="238">
        <f>SUM(AQ129:AQ138)</f>
        <v>10693.490383910186</v>
      </c>
      <c r="AR128" s="242" t="s">
        <v>101</v>
      </c>
      <c r="AS128" s="241">
        <f>SUM(AS129:AS138)</f>
        <v>28052.187906124997</v>
      </c>
      <c r="AT128" s="238" t="s">
        <v>101</v>
      </c>
      <c r="AU128" s="238">
        <f>SUM(AU129:AU138)</f>
        <v>32728.504767368588</v>
      </c>
      <c r="AV128" s="242">
        <v>104</v>
      </c>
      <c r="AW128" s="180"/>
      <c r="AX128" s="157"/>
      <c r="AY128" s="130">
        <f t="shared" si="57"/>
        <v>7.330424930165905</v>
      </c>
      <c r="AZ128" s="125">
        <f t="shared" si="56"/>
        <v>-14.169209004367517</v>
      </c>
      <c r="BA128" s="125">
        <f t="shared" si="43"/>
        <v>-5.6593256049318654</v>
      </c>
      <c r="BB128" s="131"/>
      <c r="BC128" s="80"/>
      <c r="BD128" s="74"/>
      <c r="BE128" s="72"/>
      <c r="BF128" s="80"/>
      <c r="BG128" s="74"/>
      <c r="BH128" s="72"/>
      <c r="BI128" s="80"/>
      <c r="BJ128" s="74"/>
      <c r="BK128" s="72"/>
      <c r="BL128" s="80"/>
      <c r="BM128" s="74"/>
      <c r="BN128" s="72"/>
      <c r="BO128" s="80"/>
      <c r="BP128" s="74"/>
      <c r="BQ128" s="72"/>
      <c r="BR128" s="80"/>
      <c r="BS128" s="74"/>
      <c r="BT128" s="72"/>
      <c r="BU128" s="80"/>
      <c r="BV128" s="74"/>
      <c r="BW128" s="72"/>
      <c r="BX128" s="80"/>
      <c r="BY128" s="74"/>
      <c r="BZ128" s="72"/>
      <c r="CA128" s="80"/>
      <c r="CB128" s="81"/>
      <c r="CC128" s="82"/>
      <c r="CD128" s="83"/>
      <c r="CG128" s="103">
        <f>+AC128-AC128*100/AD128</f>
        <v>87.144815820710392</v>
      </c>
      <c r="CH128" s="84">
        <f>+AC128/X128*10000/AD128</f>
        <v>99.999999999999986</v>
      </c>
    </row>
    <row r="129" spans="1:87" s="63" customFormat="1" ht="42" hidden="1" customHeight="1" outlineLevel="1" x14ac:dyDescent="0.2">
      <c r="A129" s="273">
        <v>1</v>
      </c>
      <c r="B129" s="274" t="s">
        <v>162</v>
      </c>
      <c r="C129" s="236" t="s">
        <v>123</v>
      </c>
      <c r="D129" s="237">
        <v>736.7</v>
      </c>
      <c r="E129" s="238"/>
      <c r="F129" s="238"/>
      <c r="G129" s="238"/>
      <c r="H129" s="238">
        <v>1342.5</v>
      </c>
      <c r="I129" s="238">
        <v>105</v>
      </c>
      <c r="J129" s="238">
        <v>148.4</v>
      </c>
      <c r="K129" s="238">
        <v>140.909498475851</v>
      </c>
      <c r="L129" s="238">
        <v>140.909498475851</v>
      </c>
      <c r="M129" s="238"/>
      <c r="N129" s="238"/>
      <c r="O129" s="238">
        <v>32.200000000000003</v>
      </c>
      <c r="P129" s="238"/>
      <c r="Q129" s="238">
        <v>113.4</v>
      </c>
      <c r="R129" s="238" t="s">
        <v>101</v>
      </c>
      <c r="S129" s="238">
        <v>267.96779577556248</v>
      </c>
      <c r="T129" s="238">
        <v>0</v>
      </c>
      <c r="U129" s="238" t="s">
        <v>101</v>
      </c>
      <c r="V129" s="238">
        <v>58.3</v>
      </c>
      <c r="W129" s="240" t="s">
        <v>101</v>
      </c>
      <c r="X129" s="241">
        <v>363.5</v>
      </c>
      <c r="Y129" s="238" t="s">
        <v>101</v>
      </c>
      <c r="Z129" s="238">
        <v>392.85059714061651</v>
      </c>
      <c r="AA129" s="238" t="s">
        <v>101</v>
      </c>
      <c r="AB129" s="238" t="s">
        <v>101</v>
      </c>
      <c r="AC129" s="238">
        <v>112.70000000000002</v>
      </c>
      <c r="AD129" s="238" t="s">
        <v>101</v>
      </c>
      <c r="AE129" s="238" t="s">
        <v>101</v>
      </c>
      <c r="AF129" s="238">
        <v>95.464219999999997</v>
      </c>
      <c r="AG129" s="242" t="s">
        <v>101</v>
      </c>
      <c r="AH129" s="311">
        <v>476.8</v>
      </c>
      <c r="AI129" s="312" t="s">
        <v>101</v>
      </c>
      <c r="AJ129" s="312">
        <v>723.80079618748903</v>
      </c>
      <c r="AK129" s="312" t="s">
        <v>101</v>
      </c>
      <c r="AL129" s="312" t="s">
        <v>101</v>
      </c>
      <c r="AM129" s="312">
        <v>106</v>
      </c>
      <c r="AN129" s="314" t="s">
        <v>101</v>
      </c>
      <c r="AO129" s="241"/>
      <c r="AP129" s="238"/>
      <c r="AQ129" s="238">
        <f>+AF129/3*6</f>
        <v>190.92843999999999</v>
      </c>
      <c r="AR129" s="242"/>
      <c r="AS129" s="241">
        <v>1342.5</v>
      </c>
      <c r="AT129" s="238"/>
      <c r="AU129" s="238">
        <f>+AF129/3*12</f>
        <v>381.85687999999999</v>
      </c>
      <c r="AV129" s="242">
        <v>102</v>
      </c>
      <c r="AW129" s="132"/>
      <c r="AX129" s="141"/>
      <c r="AY129" s="130">
        <f t="shared" si="57"/>
        <v>0.12541544839930727</v>
      </c>
      <c r="AZ129" s="125" t="e">
        <f t="shared" si="56"/>
        <v>#VALUE!</v>
      </c>
      <c r="BA129" s="125" t="e">
        <f t="shared" si="43"/>
        <v>#VALUE!</v>
      </c>
      <c r="BB129" s="151"/>
      <c r="BC129" s="9"/>
      <c r="BD129" s="10"/>
      <c r="BE129" s="8"/>
      <c r="BF129" s="9"/>
      <c r="BG129" s="10"/>
      <c r="BH129" s="8"/>
      <c r="BI129" s="9"/>
      <c r="BJ129" s="10"/>
      <c r="BK129" s="8"/>
      <c r="BL129" s="9"/>
      <c r="BM129" s="10"/>
      <c r="BN129" s="8"/>
      <c r="BO129" s="9"/>
      <c r="BP129" s="10"/>
      <c r="BQ129" s="8"/>
      <c r="BR129" s="9"/>
      <c r="BS129" s="10"/>
      <c r="BT129" s="8"/>
      <c r="BU129" s="9"/>
      <c r="BV129" s="10"/>
      <c r="BW129" s="8"/>
      <c r="BX129" s="9"/>
      <c r="BY129" s="10"/>
      <c r="BZ129" s="8"/>
      <c r="CA129" s="9"/>
      <c r="CB129" s="60"/>
      <c r="CC129" s="61"/>
      <c r="CD129" s="61"/>
      <c r="CE129" s="62"/>
      <c r="CG129" s="112"/>
    </row>
    <row r="130" spans="1:87" s="63" customFormat="1" ht="42" hidden="1" customHeight="1" outlineLevel="1" x14ac:dyDescent="0.2">
      <c r="A130" s="275">
        <v>2</v>
      </c>
      <c r="B130" s="274" t="s">
        <v>163</v>
      </c>
      <c r="C130" s="236" t="s">
        <v>123</v>
      </c>
      <c r="D130" s="237">
        <v>3767.3</v>
      </c>
      <c r="E130" s="238"/>
      <c r="F130" s="238"/>
      <c r="G130" s="238"/>
      <c r="H130" s="243">
        <v>4882.3</v>
      </c>
      <c r="I130" s="238">
        <v>105</v>
      </c>
      <c r="J130" s="238">
        <v>448.1</v>
      </c>
      <c r="K130" s="238">
        <v>5514.5</v>
      </c>
      <c r="L130" s="243">
        <v>427.3</v>
      </c>
      <c r="M130" s="238">
        <v>96.8</v>
      </c>
      <c r="N130" s="238"/>
      <c r="O130" s="243">
        <v>378.4</v>
      </c>
      <c r="P130" s="238"/>
      <c r="Q130" s="238">
        <v>800.2</v>
      </c>
      <c r="R130" s="238" t="s">
        <v>101</v>
      </c>
      <c r="S130" s="243">
        <v>830.95502534483478</v>
      </c>
      <c r="T130" s="238">
        <v>96.574230527439326</v>
      </c>
      <c r="U130" s="238" t="s">
        <v>101</v>
      </c>
      <c r="V130" s="243">
        <v>652.20000000000005</v>
      </c>
      <c r="W130" s="240">
        <v>86.431395094372462</v>
      </c>
      <c r="X130" s="241">
        <v>1280.9000000000001</v>
      </c>
      <c r="Y130" s="238">
        <v>15433.9</v>
      </c>
      <c r="Z130" s="243">
        <v>1231.4835289622508</v>
      </c>
      <c r="AA130" s="238">
        <v>92.1</v>
      </c>
      <c r="AB130" s="238" t="s">
        <v>101</v>
      </c>
      <c r="AC130" s="238">
        <v>1052.7182592129548</v>
      </c>
      <c r="AD130" s="238">
        <v>88.254623952805957</v>
      </c>
      <c r="AE130" s="238" t="s">
        <v>101</v>
      </c>
      <c r="AF130" s="238">
        <v>1011.999965</v>
      </c>
      <c r="AG130" s="242"/>
      <c r="AH130" s="311">
        <v>1709.4555801183101</v>
      </c>
      <c r="AI130" s="312" t="s">
        <v>101</v>
      </c>
      <c r="AJ130" s="315">
        <v>1560.4710945022</v>
      </c>
      <c r="AK130" s="312">
        <v>94.553888748787344</v>
      </c>
      <c r="AL130" s="312" t="s">
        <v>101</v>
      </c>
      <c r="AM130" s="312">
        <v>1324.5176258384399</v>
      </c>
      <c r="AN130" s="314">
        <v>86.637631132364362</v>
      </c>
      <c r="AO130" s="241"/>
      <c r="AP130" s="238">
        <v>28396.599929999997</v>
      </c>
      <c r="AQ130" s="243">
        <v>2330.4669482334725</v>
      </c>
      <c r="AR130" s="242">
        <v>89.749496265491544</v>
      </c>
      <c r="AS130" s="241">
        <v>4882.3</v>
      </c>
      <c r="AT130" s="238">
        <v>57874.099930000004</v>
      </c>
      <c r="AU130" s="238">
        <v>4861.0794523173099</v>
      </c>
      <c r="AV130" s="242">
        <v>99.565635384017796</v>
      </c>
      <c r="AX130" s="19" t="s">
        <v>208</v>
      </c>
      <c r="AY130" s="130">
        <f t="shared" si="57"/>
        <v>1.1714918590712589</v>
      </c>
      <c r="AZ130" s="125">
        <f t="shared" si="56"/>
        <v>-10.142835433066864</v>
      </c>
      <c r="BA130" s="125">
        <f t="shared" si="43"/>
        <v>-3.845376047194037</v>
      </c>
      <c r="BB130" s="151"/>
      <c r="BC130" s="12"/>
      <c r="BD130" s="10"/>
      <c r="BE130" s="8"/>
      <c r="BF130" s="12"/>
      <c r="BG130" s="10"/>
      <c r="BH130" s="8"/>
      <c r="BI130" s="12"/>
      <c r="BJ130" s="10"/>
      <c r="BK130" s="8"/>
      <c r="BL130" s="12"/>
      <c r="BM130" s="10"/>
      <c r="BN130" s="8"/>
      <c r="BO130" s="12"/>
      <c r="BP130" s="10"/>
      <c r="BQ130" s="8"/>
      <c r="BR130" s="12"/>
      <c r="BS130" s="10"/>
      <c r="BT130" s="8"/>
      <c r="BU130" s="12"/>
      <c r="BV130" s="10"/>
      <c r="BW130" s="8"/>
      <c r="BX130" s="12"/>
      <c r="BY130" s="10"/>
      <c r="BZ130" s="8"/>
      <c r="CA130" s="12"/>
      <c r="CB130" s="60"/>
      <c r="CC130" s="61"/>
      <c r="CD130" s="61"/>
      <c r="CE130" s="62"/>
      <c r="CG130" s="112"/>
    </row>
    <row r="131" spans="1:87" s="63" customFormat="1" ht="42" hidden="1" customHeight="1" outlineLevel="1" x14ac:dyDescent="0.2">
      <c r="A131" s="275" t="s">
        <v>128</v>
      </c>
      <c r="B131" s="274" t="s">
        <v>164</v>
      </c>
      <c r="C131" s="236" t="s">
        <v>118</v>
      </c>
      <c r="D131" s="237">
        <v>235.7</v>
      </c>
      <c r="E131" s="238"/>
      <c r="F131" s="238"/>
      <c r="G131" s="238"/>
      <c r="H131" s="238">
        <v>153.4</v>
      </c>
      <c r="I131" s="238"/>
      <c r="J131" s="238">
        <v>8</v>
      </c>
      <c r="K131" s="238"/>
      <c r="L131" s="238">
        <v>9.9152585999999996</v>
      </c>
      <c r="M131" s="238"/>
      <c r="N131" s="238"/>
      <c r="O131" s="238">
        <v>6.3</v>
      </c>
      <c r="P131" s="238"/>
      <c r="Q131" s="238">
        <v>15.8</v>
      </c>
      <c r="R131" s="238" t="s">
        <v>101</v>
      </c>
      <c r="S131" s="238">
        <v>19.585695999999999</v>
      </c>
      <c r="T131" s="238">
        <v>0</v>
      </c>
      <c r="U131" s="238" t="s">
        <v>101</v>
      </c>
      <c r="V131" s="238">
        <v>11.2</v>
      </c>
      <c r="W131" s="240" t="s">
        <v>101</v>
      </c>
      <c r="X131" s="241">
        <v>22.2</v>
      </c>
      <c r="Y131" s="238" t="s">
        <v>101</v>
      </c>
      <c r="Z131" s="238">
        <v>25</v>
      </c>
      <c r="AA131" s="238" t="s">
        <v>101</v>
      </c>
      <c r="AB131" s="238" t="s">
        <v>101</v>
      </c>
      <c r="AC131" s="238">
        <v>22.05</v>
      </c>
      <c r="AD131" s="238" t="s">
        <v>101</v>
      </c>
      <c r="AE131" s="238" t="s">
        <v>101</v>
      </c>
      <c r="AF131" s="238">
        <v>18.035906000000001</v>
      </c>
      <c r="AG131" s="242" t="s">
        <v>101</v>
      </c>
      <c r="AH131" s="311">
        <v>24.4</v>
      </c>
      <c r="AI131" s="312" t="s">
        <v>101</v>
      </c>
      <c r="AJ131" s="312">
        <v>39.299999999999997</v>
      </c>
      <c r="AK131" s="312" t="s">
        <v>101</v>
      </c>
      <c r="AL131" s="312" t="s">
        <v>101</v>
      </c>
      <c r="AM131" s="312">
        <v>22.4</v>
      </c>
      <c r="AN131" s="314" t="s">
        <v>101</v>
      </c>
      <c r="AO131" s="241"/>
      <c r="AP131" s="238"/>
      <c r="AQ131" s="238">
        <f>+AF131/3*6</f>
        <v>36.071812000000001</v>
      </c>
      <c r="AR131" s="242"/>
      <c r="AS131" s="241">
        <v>153.4</v>
      </c>
      <c r="AT131" s="238"/>
      <c r="AU131" s="238">
        <v>187.77786040000001</v>
      </c>
      <c r="AV131" s="242"/>
      <c r="AW131" s="133"/>
      <c r="AX131" s="19"/>
      <c r="AY131" s="130">
        <f t="shared" si="57"/>
        <v>2.4537805121603591E-2</v>
      </c>
      <c r="AZ131" s="125" t="e">
        <f t="shared" si="56"/>
        <v>#VALUE!</v>
      </c>
      <c r="BA131" s="125" t="e">
        <f t="shared" si="43"/>
        <v>#VALUE!</v>
      </c>
      <c r="BB131" s="151"/>
      <c r="BC131" s="9"/>
      <c r="BD131" s="10"/>
      <c r="BE131" s="8"/>
      <c r="BF131" s="9"/>
      <c r="BG131" s="10"/>
      <c r="BH131" s="8"/>
      <c r="BI131" s="9"/>
      <c r="BJ131" s="10"/>
      <c r="BK131" s="8"/>
      <c r="BL131" s="9"/>
      <c r="BM131" s="10"/>
      <c r="BN131" s="8"/>
      <c r="BO131" s="9"/>
      <c r="BP131" s="10"/>
      <c r="BQ131" s="8"/>
      <c r="BR131" s="9"/>
      <c r="BS131" s="10"/>
      <c r="BT131" s="8"/>
      <c r="BU131" s="9"/>
      <c r="BV131" s="10"/>
      <c r="BW131" s="8"/>
      <c r="BX131" s="9"/>
      <c r="BY131" s="10"/>
      <c r="BZ131" s="8"/>
      <c r="CA131" s="9"/>
      <c r="CB131" s="60"/>
      <c r="CC131" s="61"/>
      <c r="CD131" s="61"/>
      <c r="CE131" s="62"/>
      <c r="CG131" s="112"/>
    </row>
    <row r="132" spans="1:87" s="63" customFormat="1" ht="42" hidden="1" customHeight="1" outlineLevel="1" x14ac:dyDescent="0.2">
      <c r="A132" s="275" t="s">
        <v>129</v>
      </c>
      <c r="B132" s="274" t="s">
        <v>165</v>
      </c>
      <c r="C132" s="236" t="s">
        <v>118</v>
      </c>
      <c r="D132" s="237">
        <v>59.4</v>
      </c>
      <c r="E132" s="238"/>
      <c r="F132" s="238"/>
      <c r="G132" s="238"/>
      <c r="H132" s="238">
        <v>40</v>
      </c>
      <c r="I132" s="238"/>
      <c r="J132" s="238">
        <v>2.7</v>
      </c>
      <c r="K132" s="238"/>
      <c r="L132" s="238">
        <v>3.5499073999999999</v>
      </c>
      <c r="M132" s="238"/>
      <c r="N132" s="238"/>
      <c r="O132" s="238">
        <v>1.9</v>
      </c>
      <c r="P132" s="238"/>
      <c r="Q132" s="238">
        <v>5.9</v>
      </c>
      <c r="R132" s="238" t="s">
        <v>101</v>
      </c>
      <c r="S132" s="238">
        <v>7.0998147999999999</v>
      </c>
      <c r="T132" s="238">
        <v>0</v>
      </c>
      <c r="U132" s="238" t="s">
        <v>101</v>
      </c>
      <c r="V132" s="238">
        <v>3.7</v>
      </c>
      <c r="W132" s="240" t="s">
        <v>101</v>
      </c>
      <c r="X132" s="241">
        <v>8.4</v>
      </c>
      <c r="Y132" s="238" t="s">
        <v>101</v>
      </c>
      <c r="Z132" s="238">
        <v>10.282490400000002</v>
      </c>
      <c r="AA132" s="238" t="s">
        <v>101</v>
      </c>
      <c r="AB132" s="238" t="s">
        <v>101</v>
      </c>
      <c r="AC132" s="238">
        <v>6.6499999999999995</v>
      </c>
      <c r="AD132" s="238" t="s">
        <v>101</v>
      </c>
      <c r="AE132" s="238" t="s">
        <v>101</v>
      </c>
      <c r="AF132" s="238">
        <v>5.7654019999999999</v>
      </c>
      <c r="AG132" s="242" t="s">
        <v>101</v>
      </c>
      <c r="AH132" s="311">
        <v>9.1</v>
      </c>
      <c r="AI132" s="312" t="s">
        <v>101</v>
      </c>
      <c r="AJ132" s="312">
        <v>10.156499999999999</v>
      </c>
      <c r="AK132" s="312" t="s">
        <v>101</v>
      </c>
      <c r="AL132" s="312" t="s">
        <v>101</v>
      </c>
      <c r="AM132" s="312">
        <v>7.7560000000000002</v>
      </c>
      <c r="AN132" s="314">
        <v>85.230769230769226</v>
      </c>
      <c r="AO132" s="241"/>
      <c r="AP132" s="238"/>
      <c r="AQ132" s="238">
        <f t="shared" ref="AQ132:AQ137" si="58">+AF132/3*6</f>
        <v>11.530804</v>
      </c>
      <c r="AR132" s="242"/>
      <c r="AS132" s="241">
        <v>40</v>
      </c>
      <c r="AT132" s="238"/>
      <c r="AU132" s="238">
        <v>48.964240000000004</v>
      </c>
      <c r="AV132" s="242"/>
      <c r="AW132" s="133"/>
      <c r="AX132" s="19"/>
      <c r="AY132" s="130">
        <f t="shared" si="57"/>
        <v>7.4002904334994953E-3</v>
      </c>
      <c r="AZ132" s="125" t="e">
        <f t="shared" si="56"/>
        <v>#VALUE!</v>
      </c>
      <c r="BA132" s="125" t="e">
        <f t="shared" si="43"/>
        <v>#VALUE!</v>
      </c>
      <c r="BB132" s="151"/>
      <c r="BC132" s="9"/>
      <c r="BD132" s="10"/>
      <c r="BE132" s="8"/>
      <c r="BF132" s="9"/>
      <c r="BG132" s="10"/>
      <c r="BH132" s="8"/>
      <c r="BI132" s="9"/>
      <c r="BJ132" s="10"/>
      <c r="BK132" s="8"/>
      <c r="BL132" s="9"/>
      <c r="BM132" s="10"/>
      <c r="BN132" s="8"/>
      <c r="BO132" s="9"/>
      <c r="BP132" s="10"/>
      <c r="BQ132" s="8"/>
      <c r="BR132" s="9"/>
      <c r="BS132" s="10"/>
      <c r="BT132" s="8"/>
      <c r="BU132" s="9"/>
      <c r="BV132" s="10"/>
      <c r="BW132" s="8"/>
      <c r="BX132" s="9"/>
      <c r="BY132" s="10"/>
      <c r="BZ132" s="8"/>
      <c r="CA132" s="9"/>
      <c r="CB132" s="60"/>
      <c r="CC132" s="61"/>
      <c r="CD132" s="61"/>
      <c r="CE132" s="62"/>
      <c r="CG132" s="112"/>
    </row>
    <row r="133" spans="1:87" s="63" customFormat="1" ht="42" hidden="1" customHeight="1" outlineLevel="1" x14ac:dyDescent="0.2">
      <c r="A133" s="275" t="s">
        <v>131</v>
      </c>
      <c r="B133" s="274" t="s">
        <v>166</v>
      </c>
      <c r="C133" s="236" t="s">
        <v>118</v>
      </c>
      <c r="D133" s="237">
        <v>2139.3000000000002</v>
      </c>
      <c r="E133" s="238"/>
      <c r="F133" s="238"/>
      <c r="G133" s="238"/>
      <c r="H133" s="243">
        <v>1261.5999999999999</v>
      </c>
      <c r="I133" s="238"/>
      <c r="J133" s="238">
        <v>84.5</v>
      </c>
      <c r="K133" s="238"/>
      <c r="L133" s="243">
        <v>79.099999999999994</v>
      </c>
      <c r="M133" s="238">
        <v>100</v>
      </c>
      <c r="N133" s="238"/>
      <c r="O133" s="243">
        <v>64.400000000000006</v>
      </c>
      <c r="P133" s="238"/>
      <c r="Q133" s="238">
        <v>173.4</v>
      </c>
      <c r="R133" s="238" t="s">
        <v>101</v>
      </c>
      <c r="S133" s="243">
        <v>158.30000000000001</v>
      </c>
      <c r="T133" s="238">
        <v>0</v>
      </c>
      <c r="U133" s="238" t="s">
        <v>101</v>
      </c>
      <c r="V133" s="243">
        <v>144.1</v>
      </c>
      <c r="W133" s="240" t="s">
        <v>101</v>
      </c>
      <c r="X133" s="246">
        <v>237.8</v>
      </c>
      <c r="Y133" s="238" t="s">
        <v>101</v>
      </c>
      <c r="Z133" s="243">
        <v>237.7</v>
      </c>
      <c r="AA133" s="238">
        <v>100</v>
      </c>
      <c r="AB133" s="238" t="s">
        <v>101</v>
      </c>
      <c r="AC133" s="238">
        <v>225.40000000000003</v>
      </c>
      <c r="AD133" s="238" t="s">
        <v>101</v>
      </c>
      <c r="AE133" s="238" t="s">
        <v>101</v>
      </c>
      <c r="AF133" s="238">
        <v>255.37705969999999</v>
      </c>
      <c r="AG133" s="242" t="s">
        <v>101</v>
      </c>
      <c r="AH133" s="316">
        <v>331.990433</v>
      </c>
      <c r="AI133" s="312" t="s">
        <v>101</v>
      </c>
      <c r="AJ133" s="315">
        <v>478.67360300000001</v>
      </c>
      <c r="AK133" s="312"/>
      <c r="AL133" s="312" t="s">
        <v>101</v>
      </c>
      <c r="AM133" s="312">
        <v>387.436441</v>
      </c>
      <c r="AN133" s="314">
        <v>116.70108608220046</v>
      </c>
      <c r="AO133" s="246"/>
      <c r="AP133" s="238"/>
      <c r="AQ133" s="238">
        <f t="shared" si="58"/>
        <v>510.75411939999992</v>
      </c>
      <c r="AR133" s="242">
        <v>101</v>
      </c>
      <c r="AS133" s="241">
        <v>1261.5999999999999</v>
      </c>
      <c r="AT133" s="238" t="s">
        <v>101</v>
      </c>
      <c r="AU133" s="238">
        <v>1359.1</v>
      </c>
      <c r="AV133" s="242">
        <v>107.72828154724159</v>
      </c>
      <c r="AW133" s="132"/>
      <c r="AX133" s="141"/>
      <c r="AY133" s="130">
        <f t="shared" si="57"/>
        <v>0.25083089679861453</v>
      </c>
      <c r="AZ133" s="125" t="e">
        <f t="shared" si="56"/>
        <v>#VALUE!</v>
      </c>
      <c r="BA133" s="125" t="e">
        <f t="shared" si="43"/>
        <v>#VALUE!</v>
      </c>
      <c r="BB133" s="152"/>
      <c r="BC133" s="30"/>
      <c r="BD133" s="31"/>
      <c r="BE133" s="29"/>
      <c r="BF133" s="30"/>
      <c r="BG133" s="31"/>
      <c r="BH133" s="29"/>
      <c r="BI133" s="30"/>
      <c r="BJ133" s="31"/>
      <c r="BK133" s="29"/>
      <c r="BL133" s="30"/>
      <c r="BM133" s="31"/>
      <c r="BN133" s="29"/>
      <c r="BO133" s="30"/>
      <c r="BP133" s="31"/>
      <c r="BQ133" s="29"/>
      <c r="BR133" s="30"/>
      <c r="BS133" s="31"/>
      <c r="BT133" s="29"/>
      <c r="BU133" s="30"/>
      <c r="BV133" s="31"/>
      <c r="BW133" s="29"/>
      <c r="BX133" s="30"/>
      <c r="BY133" s="31"/>
      <c r="BZ133" s="29"/>
      <c r="CA133" s="30"/>
      <c r="CB133" s="60"/>
      <c r="CC133" s="61"/>
      <c r="CD133" s="61"/>
      <c r="CE133" s="62"/>
      <c r="CG133" s="112"/>
    </row>
    <row r="134" spans="1:87" s="63" customFormat="1" ht="42" hidden="1" customHeight="1" outlineLevel="1" thickBot="1" x14ac:dyDescent="0.25">
      <c r="A134" s="275" t="s">
        <v>133</v>
      </c>
      <c r="B134" s="274" t="s">
        <v>167</v>
      </c>
      <c r="C134" s="236" t="s">
        <v>118</v>
      </c>
      <c r="D134" s="237">
        <v>458.2</v>
      </c>
      <c r="E134" s="238"/>
      <c r="F134" s="238"/>
      <c r="G134" s="238"/>
      <c r="H134" s="238">
        <v>846.4</v>
      </c>
      <c r="I134" s="238"/>
      <c r="J134" s="238">
        <v>21.9</v>
      </c>
      <c r="K134" s="238"/>
      <c r="L134" s="238">
        <v>18.116768800000003</v>
      </c>
      <c r="M134" s="238"/>
      <c r="N134" s="238"/>
      <c r="O134" s="238">
        <v>22.1</v>
      </c>
      <c r="P134" s="238"/>
      <c r="Q134" s="238">
        <v>48</v>
      </c>
      <c r="R134" s="238" t="s">
        <v>101</v>
      </c>
      <c r="S134" s="238">
        <v>43.945405400000006</v>
      </c>
      <c r="T134" s="238">
        <v>0</v>
      </c>
      <c r="U134" s="238" t="s">
        <v>101</v>
      </c>
      <c r="V134" s="238">
        <v>51</v>
      </c>
      <c r="W134" s="240" t="s">
        <v>101</v>
      </c>
      <c r="X134" s="241">
        <v>66.3</v>
      </c>
      <c r="Y134" s="238" t="s">
        <v>101</v>
      </c>
      <c r="Z134" s="238">
        <v>81.158227800000006</v>
      </c>
      <c r="AA134" s="238" t="s">
        <v>101</v>
      </c>
      <c r="AB134" s="238" t="s">
        <v>101</v>
      </c>
      <c r="AC134" s="238">
        <v>77.350000000000009</v>
      </c>
      <c r="AD134" s="238" t="s">
        <v>101</v>
      </c>
      <c r="AE134" s="238" t="s">
        <v>101</v>
      </c>
      <c r="AF134" s="238">
        <v>105.17442275386603</v>
      </c>
      <c r="AG134" s="242" t="s">
        <v>101</v>
      </c>
      <c r="AH134" s="311">
        <v>89.8</v>
      </c>
      <c r="AI134" s="312" t="s">
        <v>101</v>
      </c>
      <c r="AJ134" s="312">
        <v>98.2</v>
      </c>
      <c r="AK134" s="312" t="s">
        <v>101</v>
      </c>
      <c r="AL134" s="312" t="s">
        <v>101</v>
      </c>
      <c r="AM134" s="312">
        <v>147.19999999999999</v>
      </c>
      <c r="AN134" s="314" t="s">
        <v>101</v>
      </c>
      <c r="AO134" s="241"/>
      <c r="AP134" s="238"/>
      <c r="AQ134" s="238">
        <f t="shared" si="58"/>
        <v>210.34884550773205</v>
      </c>
      <c r="AR134" s="242"/>
      <c r="AS134" s="241">
        <v>846.4</v>
      </c>
      <c r="AT134" s="238"/>
      <c r="AU134" s="238">
        <v>1036.0833184000001</v>
      </c>
      <c r="AV134" s="242"/>
      <c r="AW134" s="133"/>
      <c r="AX134" s="19"/>
      <c r="AY134" s="130">
        <f t="shared" si="57"/>
        <v>8.6077062410704674E-2</v>
      </c>
      <c r="AZ134" s="125" t="e">
        <f t="shared" si="56"/>
        <v>#VALUE!</v>
      </c>
      <c r="BA134" s="125" t="e">
        <f t="shared" si="43"/>
        <v>#VALUE!</v>
      </c>
      <c r="BB134" s="151"/>
      <c r="BC134" s="9"/>
      <c r="BD134" s="10"/>
      <c r="BE134" s="8"/>
      <c r="BF134" s="9"/>
      <c r="BG134" s="10"/>
      <c r="BH134" s="8"/>
      <c r="BI134" s="9"/>
      <c r="BJ134" s="10"/>
      <c r="BK134" s="8"/>
      <c r="BL134" s="9"/>
      <c r="BM134" s="10"/>
      <c r="BN134" s="8"/>
      <c r="BO134" s="9"/>
      <c r="BP134" s="10"/>
      <c r="BQ134" s="8"/>
      <c r="BR134" s="9"/>
      <c r="BS134" s="10"/>
      <c r="BT134" s="8"/>
      <c r="BU134" s="9"/>
      <c r="BV134" s="10"/>
      <c r="BW134" s="8"/>
      <c r="BX134" s="9"/>
      <c r="BY134" s="10"/>
      <c r="BZ134" s="8"/>
      <c r="CA134" s="9"/>
      <c r="CB134" s="60"/>
      <c r="CC134" s="64"/>
      <c r="CD134" s="64"/>
      <c r="CE134" s="65"/>
      <c r="CG134" s="112"/>
    </row>
    <row r="135" spans="1:87" s="26" customFormat="1" ht="42" hidden="1" customHeight="1" outlineLevel="1" x14ac:dyDescent="0.25">
      <c r="A135" s="275" t="s">
        <v>134</v>
      </c>
      <c r="B135" s="274" t="s">
        <v>168</v>
      </c>
      <c r="C135" s="236" t="s">
        <v>118</v>
      </c>
      <c r="D135" s="237">
        <v>4587</v>
      </c>
      <c r="E135" s="238"/>
      <c r="F135" s="238"/>
      <c r="G135" s="238"/>
      <c r="H135" s="243">
        <v>2328.6</v>
      </c>
      <c r="I135" s="238"/>
      <c r="J135" s="238">
        <v>519.9</v>
      </c>
      <c r="K135" s="238"/>
      <c r="L135" s="243">
        <v>621.72343739999997</v>
      </c>
      <c r="M135" s="238"/>
      <c r="N135" s="238"/>
      <c r="O135" s="243">
        <v>4.4000000000000004</v>
      </c>
      <c r="P135" s="238"/>
      <c r="Q135" s="238">
        <v>960</v>
      </c>
      <c r="R135" s="238" t="s">
        <v>101</v>
      </c>
      <c r="S135" s="243">
        <v>1162.5334682</v>
      </c>
      <c r="T135" s="238">
        <v>0</v>
      </c>
      <c r="U135" s="238" t="s">
        <v>101</v>
      </c>
      <c r="V135" s="243">
        <v>9.3000000000000007</v>
      </c>
      <c r="W135" s="240" t="s">
        <v>101</v>
      </c>
      <c r="X135" s="241">
        <v>1400.3</v>
      </c>
      <c r="Y135" s="238" t="s">
        <v>101</v>
      </c>
      <c r="Z135" s="243">
        <v>1470</v>
      </c>
      <c r="AA135" s="238" t="s">
        <v>101</v>
      </c>
      <c r="AB135" s="238" t="s">
        <v>101</v>
      </c>
      <c r="AC135" s="238">
        <v>15.400000000000002</v>
      </c>
      <c r="AD135" s="238" t="s">
        <v>101</v>
      </c>
      <c r="AE135" s="238" t="s">
        <v>101</v>
      </c>
      <c r="AF135" s="238">
        <v>21.2118905578237</v>
      </c>
      <c r="AG135" s="242" t="s">
        <v>101</v>
      </c>
      <c r="AH135" s="311">
        <v>1654.9</v>
      </c>
      <c r="AI135" s="312" t="s">
        <v>101</v>
      </c>
      <c r="AJ135" s="315">
        <v>1960</v>
      </c>
      <c r="AK135" s="312" t="s">
        <v>101</v>
      </c>
      <c r="AL135" s="312" t="s">
        <v>101</v>
      </c>
      <c r="AM135" s="312">
        <v>25.6</v>
      </c>
      <c r="AN135" s="314" t="s">
        <v>101</v>
      </c>
      <c r="AO135" s="241"/>
      <c r="AP135" s="238"/>
      <c r="AQ135" s="238">
        <f t="shared" si="58"/>
        <v>42.423781115647401</v>
      </c>
      <c r="AR135" s="242"/>
      <c r="AS135" s="241">
        <v>2328.6</v>
      </c>
      <c r="AT135" s="238"/>
      <c r="AU135" s="238">
        <v>2850.4532316</v>
      </c>
      <c r="AV135" s="242"/>
      <c r="AW135" s="133"/>
      <c r="AX135" s="19"/>
      <c r="AY135" s="130">
        <f t="shared" si="57"/>
        <v>1.7137514688104098E-2</v>
      </c>
      <c r="AZ135" s="125" t="e">
        <f t="shared" si="56"/>
        <v>#VALUE!</v>
      </c>
      <c r="BA135" s="125" t="e">
        <f t="shared" si="43"/>
        <v>#VALUE!</v>
      </c>
      <c r="BB135" s="151"/>
      <c r="BC135" s="12"/>
      <c r="BD135" s="10"/>
      <c r="BE135" s="8"/>
      <c r="BF135" s="12"/>
      <c r="BG135" s="10"/>
      <c r="BH135" s="8"/>
      <c r="BI135" s="12"/>
      <c r="BJ135" s="10"/>
      <c r="BK135" s="8"/>
      <c r="BL135" s="12"/>
      <c r="BM135" s="10"/>
      <c r="BN135" s="8"/>
      <c r="BO135" s="12"/>
      <c r="BP135" s="10"/>
      <c r="BQ135" s="8"/>
      <c r="BR135" s="12"/>
      <c r="BS135" s="10"/>
      <c r="BT135" s="8"/>
      <c r="BU135" s="12"/>
      <c r="BV135" s="10"/>
      <c r="BW135" s="8"/>
      <c r="BX135" s="12"/>
      <c r="BY135" s="10"/>
      <c r="BZ135" s="8"/>
      <c r="CA135" s="12"/>
      <c r="CG135" s="107"/>
    </row>
    <row r="136" spans="1:87" s="26" customFormat="1" ht="42" hidden="1" customHeight="1" outlineLevel="1" x14ac:dyDescent="0.25">
      <c r="A136" s="275" t="s">
        <v>46</v>
      </c>
      <c r="B136" s="274" t="s">
        <v>169</v>
      </c>
      <c r="C136" s="236" t="s">
        <v>118</v>
      </c>
      <c r="D136" s="237">
        <v>1750.7</v>
      </c>
      <c r="E136" s="238"/>
      <c r="F136" s="238"/>
      <c r="G136" s="238"/>
      <c r="H136" s="238">
        <v>1521.1</v>
      </c>
      <c r="I136" s="238"/>
      <c r="J136" s="238">
        <v>207.6</v>
      </c>
      <c r="K136" s="238"/>
      <c r="L136" s="238">
        <v>258.0415448</v>
      </c>
      <c r="M136" s="238"/>
      <c r="N136" s="238"/>
      <c r="O136" s="238">
        <v>235.9</v>
      </c>
      <c r="P136" s="238"/>
      <c r="Q136" s="238">
        <v>383.6</v>
      </c>
      <c r="R136" s="238" t="s">
        <v>101</v>
      </c>
      <c r="S136" s="238">
        <v>479.60473079999997</v>
      </c>
      <c r="T136" s="238">
        <v>0</v>
      </c>
      <c r="U136" s="238" t="s">
        <v>101</v>
      </c>
      <c r="V136" s="238">
        <v>413.8</v>
      </c>
      <c r="W136" s="240" t="s">
        <v>101</v>
      </c>
      <c r="X136" s="241">
        <v>530.20000000000005</v>
      </c>
      <c r="Y136" s="238" t="s">
        <v>101</v>
      </c>
      <c r="Z136" s="238">
        <v>649.02100120000011</v>
      </c>
      <c r="AA136" s="238" t="s">
        <v>101</v>
      </c>
      <c r="AB136" s="238" t="s">
        <v>101</v>
      </c>
      <c r="AC136" s="238">
        <v>825.65</v>
      </c>
      <c r="AD136" s="238" t="s">
        <v>101</v>
      </c>
      <c r="AE136" s="238" t="s">
        <v>101</v>
      </c>
      <c r="AF136" s="238">
        <v>596.70818299999996</v>
      </c>
      <c r="AG136" s="242" t="s">
        <v>101</v>
      </c>
      <c r="AH136" s="311">
        <v>623.5</v>
      </c>
      <c r="AI136" s="312" t="s">
        <v>101</v>
      </c>
      <c r="AJ136" s="312">
        <v>865.4</v>
      </c>
      <c r="AK136" s="312" t="s">
        <v>101</v>
      </c>
      <c r="AL136" s="312" t="s">
        <v>101</v>
      </c>
      <c r="AM136" s="312">
        <v>701</v>
      </c>
      <c r="AN136" s="314" t="s">
        <v>101</v>
      </c>
      <c r="AO136" s="241"/>
      <c r="AP136" s="238"/>
      <c r="AQ136" s="238">
        <f>+AF136/3*6</f>
        <v>1193.4163659999999</v>
      </c>
      <c r="AR136" s="242"/>
      <c r="AS136" s="241">
        <v>1521.1</v>
      </c>
      <c r="AT136" s="238"/>
      <c r="AU136" s="238">
        <v>1861.9876365999999</v>
      </c>
      <c r="AV136" s="242"/>
      <c r="AW136" s="133"/>
      <c r="AX136" s="19"/>
      <c r="AY136" s="130">
        <f t="shared" si="57"/>
        <v>0.91880448066448994</v>
      </c>
      <c r="AZ136" s="125" t="e">
        <f t="shared" si="56"/>
        <v>#VALUE!</v>
      </c>
      <c r="BA136" s="125" t="e">
        <f t="shared" si="43"/>
        <v>#VALUE!</v>
      </c>
      <c r="BB136" s="151"/>
      <c r="BC136" s="9"/>
      <c r="BD136" s="10"/>
      <c r="BE136" s="8"/>
      <c r="BF136" s="9"/>
      <c r="BG136" s="10"/>
      <c r="BH136" s="8"/>
      <c r="BI136" s="9"/>
      <c r="BJ136" s="10"/>
      <c r="BK136" s="8"/>
      <c r="BL136" s="9"/>
      <c r="BM136" s="10"/>
      <c r="BN136" s="8"/>
      <c r="BO136" s="9"/>
      <c r="BP136" s="10"/>
      <c r="BQ136" s="8"/>
      <c r="BR136" s="9"/>
      <c r="BS136" s="10"/>
      <c r="BT136" s="8"/>
      <c r="BU136" s="9"/>
      <c r="BV136" s="10"/>
      <c r="BW136" s="8"/>
      <c r="BX136" s="9"/>
      <c r="BY136" s="10"/>
      <c r="BZ136" s="8"/>
      <c r="CA136" s="9"/>
      <c r="CG136" s="107"/>
    </row>
    <row r="137" spans="1:87" s="26" customFormat="1" ht="42" hidden="1" customHeight="1" outlineLevel="1" x14ac:dyDescent="0.25">
      <c r="A137" s="275">
        <v>9</v>
      </c>
      <c r="B137" s="274" t="s">
        <v>9</v>
      </c>
      <c r="C137" s="236" t="s">
        <v>118</v>
      </c>
      <c r="D137" s="237">
        <v>7517.3</v>
      </c>
      <c r="E137" s="238">
        <v>10501.3</v>
      </c>
      <c r="F137" s="238">
        <v>111.1</v>
      </c>
      <c r="G137" s="238"/>
      <c r="H137" s="238">
        <v>11976.3</v>
      </c>
      <c r="I137" s="238">
        <v>112.2</v>
      </c>
      <c r="J137" s="238">
        <v>703.1</v>
      </c>
      <c r="K137" s="238"/>
      <c r="L137" s="238">
        <v>731.92902389975666</v>
      </c>
      <c r="M137" s="238"/>
      <c r="N137" s="238"/>
      <c r="O137" s="238">
        <v>911</v>
      </c>
      <c r="P137" s="238"/>
      <c r="Q137" s="238">
        <v>1303.9000000000001</v>
      </c>
      <c r="R137" s="238" t="s">
        <v>101</v>
      </c>
      <c r="S137" s="238">
        <v>1441.1418040209915</v>
      </c>
      <c r="T137" s="238">
        <v>0</v>
      </c>
      <c r="U137" s="238" t="s">
        <v>101</v>
      </c>
      <c r="V137" s="238">
        <v>1923.7</v>
      </c>
      <c r="W137" s="240" t="s">
        <v>101</v>
      </c>
      <c r="X137" s="241">
        <v>1863.4</v>
      </c>
      <c r="Y137" s="238" t="s">
        <v>101</v>
      </c>
      <c r="Z137" s="238">
        <v>1980</v>
      </c>
      <c r="AA137" s="238" t="s">
        <v>101</v>
      </c>
      <c r="AB137" s="238" t="s">
        <v>101</v>
      </c>
      <c r="AC137" s="238">
        <v>3188.5</v>
      </c>
      <c r="AD137" s="238" t="s">
        <v>101</v>
      </c>
      <c r="AE137" s="238" t="s">
        <v>101</v>
      </c>
      <c r="AF137" s="238">
        <v>3083.774633826667</v>
      </c>
      <c r="AG137" s="242" t="s">
        <v>101</v>
      </c>
      <c r="AH137" s="311">
        <v>2820.1</v>
      </c>
      <c r="AI137" s="312" t="s">
        <v>101</v>
      </c>
      <c r="AJ137" s="312">
        <v>2740</v>
      </c>
      <c r="AK137" s="312" t="s">
        <v>101</v>
      </c>
      <c r="AL137" s="312" t="s">
        <v>101</v>
      </c>
      <c r="AM137" s="312">
        <v>4507.6000000000004</v>
      </c>
      <c r="AN137" s="314" t="s">
        <v>101</v>
      </c>
      <c r="AO137" s="241"/>
      <c r="AP137" s="238"/>
      <c r="AQ137" s="238">
        <f t="shared" si="58"/>
        <v>6167.549267653334</v>
      </c>
      <c r="AR137" s="242"/>
      <c r="AS137" s="241">
        <v>11976.3</v>
      </c>
      <c r="AT137" s="238"/>
      <c r="AU137" s="238">
        <v>13951.617967421067</v>
      </c>
      <c r="AV137" s="242">
        <v>105.3750128549547</v>
      </c>
      <c r="AW137" s="133"/>
      <c r="AX137" s="19"/>
      <c r="AY137" s="130">
        <f t="shared" si="57"/>
        <v>3.5482445183779161</v>
      </c>
      <c r="AZ137" s="125" t="e">
        <f t="shared" si="56"/>
        <v>#VALUE!</v>
      </c>
      <c r="BA137" s="125" t="e">
        <f t="shared" si="43"/>
        <v>#VALUE!</v>
      </c>
      <c r="BB137" s="151"/>
      <c r="BC137" s="9"/>
      <c r="BD137" s="10"/>
      <c r="BE137" s="8"/>
      <c r="BF137" s="9"/>
      <c r="BG137" s="10"/>
      <c r="BH137" s="8"/>
      <c r="BI137" s="9"/>
      <c r="BJ137" s="10"/>
      <c r="BK137" s="8"/>
      <c r="BL137" s="9"/>
      <c r="BM137" s="10"/>
      <c r="BN137" s="8"/>
      <c r="BO137" s="9"/>
      <c r="BP137" s="10"/>
      <c r="BQ137" s="8"/>
      <c r="BR137" s="9"/>
      <c r="BS137" s="10"/>
      <c r="BT137" s="8"/>
      <c r="BU137" s="9"/>
      <c r="BV137" s="10"/>
      <c r="BW137" s="8"/>
      <c r="BX137" s="9"/>
      <c r="BY137" s="10"/>
      <c r="BZ137" s="8"/>
      <c r="CA137" s="9"/>
      <c r="CG137" s="107"/>
    </row>
    <row r="138" spans="1:87" s="26" customFormat="1" ht="42" hidden="1" customHeight="1" outlineLevel="1" thickBot="1" x14ac:dyDescent="0.3">
      <c r="A138" s="276">
        <v>10</v>
      </c>
      <c r="B138" s="277" t="s">
        <v>170</v>
      </c>
      <c r="C138" s="278" t="s">
        <v>118</v>
      </c>
      <c r="D138" s="279">
        <f>+H138/100.7/110.7*10000</f>
        <v>4191.9642055072445</v>
      </c>
      <c r="E138" s="280"/>
      <c r="F138" s="280"/>
      <c r="G138" s="280"/>
      <c r="H138" s="280">
        <v>4672.9879061249958</v>
      </c>
      <c r="I138" s="280"/>
      <c r="J138" s="280">
        <v>243.15403767593801</v>
      </c>
      <c r="K138" s="280"/>
      <c r="L138" s="280">
        <v>324.7</v>
      </c>
      <c r="M138" s="280"/>
      <c r="N138" s="280"/>
      <c r="O138" s="280">
        <v>303.02647599999835</v>
      </c>
      <c r="P138" s="280"/>
      <c r="Q138" s="280">
        <v>461.99267158428222</v>
      </c>
      <c r="R138" s="280" t="s">
        <v>101</v>
      </c>
      <c r="S138" s="280">
        <v>616.76021656501678</v>
      </c>
      <c r="T138" s="280">
        <v>0</v>
      </c>
      <c r="U138" s="280" t="s">
        <v>101</v>
      </c>
      <c r="V138" s="280">
        <v>471.20480545567284</v>
      </c>
      <c r="W138" s="281" t="s">
        <v>101</v>
      </c>
      <c r="X138" s="282">
        <v>727.07310807789702</v>
      </c>
      <c r="Y138" s="280" t="s">
        <v>101</v>
      </c>
      <c r="Z138" s="280">
        <v>863.04127002382495</v>
      </c>
      <c r="AA138" s="280" t="s">
        <v>101</v>
      </c>
      <c r="AB138" s="280" t="s">
        <v>101</v>
      </c>
      <c r="AC138" s="280">
        <v>1060.7996646856518</v>
      </c>
      <c r="AD138" s="280" t="s">
        <v>101</v>
      </c>
      <c r="AE138" s="280" t="s">
        <v>101</v>
      </c>
      <c r="AF138" s="280">
        <v>1844.754946410947</v>
      </c>
      <c r="AG138" s="283" t="s">
        <v>101</v>
      </c>
      <c r="AH138" s="328">
        <v>1931.1216933651001</v>
      </c>
      <c r="AI138" s="329" t="s">
        <v>101</v>
      </c>
      <c r="AJ138" s="329">
        <v>1931.1216933651001</v>
      </c>
      <c r="AK138" s="329" t="s">
        <v>101</v>
      </c>
      <c r="AL138" s="329" t="s">
        <v>101</v>
      </c>
      <c r="AM138" s="329">
        <f>+AF138/3*4</f>
        <v>2459.6732618812625</v>
      </c>
      <c r="AN138" s="330" t="s">
        <v>101</v>
      </c>
      <c r="AO138" s="282"/>
      <c r="AP138" s="280"/>
      <c r="AQ138" s="280"/>
      <c r="AR138" s="283"/>
      <c r="AS138" s="282">
        <v>3699.9879061250003</v>
      </c>
      <c r="AT138" s="280"/>
      <c r="AU138" s="280">
        <v>6189.5841806302078</v>
      </c>
      <c r="AV138" s="283"/>
      <c r="AW138" s="76"/>
      <c r="AX138" s="148"/>
      <c r="AY138" s="130">
        <f t="shared" si="57"/>
        <v>1.1804850542004064</v>
      </c>
      <c r="AZ138" s="125" t="e">
        <f t="shared" si="56"/>
        <v>#VALUE!</v>
      </c>
      <c r="BA138" s="125" t="e">
        <f t="shared" si="43"/>
        <v>#VALUE!</v>
      </c>
      <c r="BB138" s="153"/>
      <c r="BC138" s="15"/>
      <c r="BD138" s="16"/>
      <c r="BE138" s="14"/>
      <c r="BF138" s="15"/>
      <c r="BG138" s="16"/>
      <c r="BH138" s="14"/>
      <c r="BI138" s="15"/>
      <c r="BJ138" s="16"/>
      <c r="BK138" s="14"/>
      <c r="BL138" s="15"/>
      <c r="BM138" s="16"/>
      <c r="BN138" s="14"/>
      <c r="BO138" s="15"/>
      <c r="BP138" s="16"/>
      <c r="BQ138" s="14"/>
      <c r="BR138" s="15"/>
      <c r="BS138" s="16"/>
      <c r="BT138" s="14"/>
      <c r="BU138" s="15"/>
      <c r="BV138" s="16"/>
      <c r="BW138" s="14"/>
      <c r="BX138" s="15"/>
      <c r="BY138" s="16"/>
      <c r="BZ138" s="14"/>
      <c r="CA138" s="15"/>
      <c r="CG138" s="107"/>
    </row>
    <row r="139" spans="1:87" s="91" customFormat="1" ht="63" customHeight="1" thickBot="1" x14ac:dyDescent="0.35">
      <c r="A139" s="416" t="s">
        <v>183</v>
      </c>
      <c r="B139" s="417"/>
      <c r="C139" s="218" t="s">
        <v>118</v>
      </c>
      <c r="D139" s="284">
        <v>110225.19779999998</v>
      </c>
      <c r="E139" s="285"/>
      <c r="F139" s="285"/>
      <c r="G139" s="285" t="s">
        <v>101</v>
      </c>
      <c r="H139" s="285">
        <v>111677.385466857</v>
      </c>
      <c r="I139" s="285">
        <v>102.81592678704283</v>
      </c>
      <c r="J139" s="285">
        <v>7540.2578742587339</v>
      </c>
      <c r="K139" s="285" t="s">
        <v>101</v>
      </c>
      <c r="L139" s="285">
        <v>9977.7584778940545</v>
      </c>
      <c r="M139" s="285" t="s">
        <v>101</v>
      </c>
      <c r="N139" s="285" t="s">
        <v>101</v>
      </c>
      <c r="O139" s="285">
        <v>7489</v>
      </c>
      <c r="P139" s="285" t="s">
        <v>101</v>
      </c>
      <c r="Q139" s="285">
        <v>15616.1</v>
      </c>
      <c r="R139" s="285" t="s">
        <v>101</v>
      </c>
      <c r="S139" s="285">
        <v>20345.5</v>
      </c>
      <c r="T139" s="285" t="s">
        <v>101</v>
      </c>
      <c r="U139" s="285" t="s">
        <v>101</v>
      </c>
      <c r="V139" s="285">
        <v>17231.531773874431</v>
      </c>
      <c r="W139" s="286" t="s">
        <v>101</v>
      </c>
      <c r="X139" s="287">
        <v>24309.599999999999</v>
      </c>
      <c r="Y139" s="285" t="s">
        <v>101</v>
      </c>
      <c r="Z139" s="285">
        <f>29071.6</f>
        <v>29071.599999999999</v>
      </c>
      <c r="AA139" s="285">
        <f>+Z139/X139/107.2*10000</f>
        <v>111.55687403637357</v>
      </c>
      <c r="AB139" s="285" t="s">
        <v>101</v>
      </c>
      <c r="AC139" s="285">
        <f>28085.5050792956+201.6</f>
        <v>28287.105079295598</v>
      </c>
      <c r="AD139" s="285">
        <f>+AC139/X139/107.2*10000</f>
        <v>108.54652025291495</v>
      </c>
      <c r="AE139" s="285" t="s">
        <v>101</v>
      </c>
      <c r="AF139" s="285">
        <v>26687.554855355636</v>
      </c>
      <c r="AG139" s="288" t="s">
        <v>101</v>
      </c>
      <c r="AH139" s="331">
        <v>26937</v>
      </c>
      <c r="AI139" s="332" t="s">
        <v>101</v>
      </c>
      <c r="AJ139" s="332">
        <v>40721.9036090917</v>
      </c>
      <c r="AK139" s="332" t="s">
        <v>101</v>
      </c>
      <c r="AL139" s="332" t="s">
        <v>101</v>
      </c>
      <c r="AM139" s="332">
        <v>36623.199999999997</v>
      </c>
      <c r="AN139" s="333" t="s">
        <v>101</v>
      </c>
      <c r="AO139" s="287">
        <v>39064.648208268547</v>
      </c>
      <c r="AP139" s="285" t="s">
        <v>101</v>
      </c>
      <c r="AQ139" s="285">
        <v>68060.813919447974</v>
      </c>
      <c r="AR139" s="288" t="s">
        <v>101</v>
      </c>
      <c r="AS139" s="287">
        <v>111677.385466857</v>
      </c>
      <c r="AT139" s="285" t="s">
        <v>101</v>
      </c>
      <c r="AU139" s="285">
        <v>142347.94035831527</v>
      </c>
      <c r="AV139" s="288" t="s">
        <v>101</v>
      </c>
      <c r="AW139" s="181"/>
      <c r="AX139" s="158"/>
      <c r="AY139" s="130">
        <f t="shared" si="57"/>
        <v>31.478615505218976</v>
      </c>
      <c r="AZ139" s="125" t="e">
        <f t="shared" si="56"/>
        <v>#VALUE!</v>
      </c>
      <c r="BA139" s="125">
        <f>AD139-AA139</f>
        <v>-3.0103537834586263</v>
      </c>
      <c r="BB139" s="159"/>
      <c r="BC139" s="87"/>
      <c r="BD139" s="86"/>
      <c r="BE139" s="85"/>
      <c r="BF139" s="87"/>
      <c r="BG139" s="86"/>
      <c r="BH139" s="85"/>
      <c r="BI139" s="87"/>
      <c r="BJ139" s="86"/>
      <c r="BK139" s="85"/>
      <c r="BL139" s="87"/>
      <c r="BM139" s="86"/>
      <c r="BN139" s="85"/>
      <c r="BO139" s="87"/>
      <c r="BP139" s="86"/>
      <c r="BQ139" s="85"/>
      <c r="BR139" s="87"/>
      <c r="BS139" s="86"/>
      <c r="BT139" s="85"/>
      <c r="BU139" s="87"/>
      <c r="BV139" s="86"/>
      <c r="BW139" s="85"/>
      <c r="BX139" s="87"/>
      <c r="BY139" s="86"/>
      <c r="BZ139" s="85"/>
      <c r="CA139" s="87"/>
      <c r="CB139" s="88"/>
      <c r="CC139" s="89"/>
      <c r="CD139" s="90"/>
      <c r="CG139" s="103">
        <f>+AC139-AC139*100/AD139</f>
        <v>2227.2138792955993</v>
      </c>
      <c r="CI139" s="101">
        <f>+AC139-148.3</f>
        <v>28138.805079295598</v>
      </c>
    </row>
    <row r="140" spans="1:87" s="47" customFormat="1" ht="41.25" hidden="1" customHeight="1" outlineLevel="1" thickBot="1" x14ac:dyDescent="0.3">
      <c r="A140" s="142"/>
      <c r="B140" s="182" t="s">
        <v>185</v>
      </c>
      <c r="C140" s="143" t="s">
        <v>118</v>
      </c>
      <c r="D140" s="140">
        <v>11289.056410844263</v>
      </c>
      <c r="E140" s="145"/>
      <c r="F140" s="145"/>
      <c r="G140" s="146" t="s">
        <v>101</v>
      </c>
      <c r="H140" s="183">
        <v>9438.3723670000036</v>
      </c>
      <c r="I140" s="136" t="s">
        <v>101</v>
      </c>
      <c r="J140" s="140">
        <v>1232.0278646129518</v>
      </c>
      <c r="K140" s="146" t="s">
        <v>101</v>
      </c>
      <c r="L140" s="183">
        <v>2620.4675993199703</v>
      </c>
      <c r="M140" s="136" t="s">
        <v>101</v>
      </c>
      <c r="N140" s="146" t="s">
        <v>101</v>
      </c>
      <c r="O140" s="183">
        <v>1014.9000000000008</v>
      </c>
      <c r="P140" s="136" t="s">
        <v>101</v>
      </c>
      <c r="Q140" s="140">
        <v>1259.4813580320099</v>
      </c>
      <c r="R140" s="146" t="s">
        <v>101</v>
      </c>
      <c r="S140" s="183">
        <v>3149.457988649674</v>
      </c>
      <c r="T140" s="136" t="s">
        <v>101</v>
      </c>
      <c r="U140" s="146" t="s">
        <v>101</v>
      </c>
      <c r="V140" s="183">
        <v>918.22004785514991</v>
      </c>
      <c r="W140" s="136" t="s">
        <v>101</v>
      </c>
      <c r="X140" s="136">
        <v>2364.8394478774244</v>
      </c>
      <c r="Y140" s="146" t="s">
        <v>101</v>
      </c>
      <c r="Z140" s="183">
        <v>2727.1</v>
      </c>
      <c r="AA140" s="136" t="s">
        <v>101</v>
      </c>
      <c r="AB140" s="146" t="s">
        <v>101</v>
      </c>
      <c r="AC140" s="183">
        <f>2991.69980436454+AZ5</f>
        <v>3229.7908472899107</v>
      </c>
      <c r="AD140" s="136" t="s">
        <v>101</v>
      </c>
      <c r="AE140" s="146" t="s">
        <v>101</v>
      </c>
      <c r="AF140" s="183">
        <v>2913.3558239999984</v>
      </c>
      <c r="AG140" s="136" t="s">
        <v>101</v>
      </c>
      <c r="AH140" s="136">
        <v>3788.8912822406501</v>
      </c>
      <c r="AI140" s="146" t="s">
        <v>101</v>
      </c>
      <c r="AJ140" s="183">
        <v>2353.2999999999997</v>
      </c>
      <c r="AK140" s="136" t="s">
        <v>101</v>
      </c>
      <c r="AL140" s="146" t="s">
        <v>101</v>
      </c>
      <c r="AM140" s="183">
        <v>3635.5744319999999</v>
      </c>
      <c r="AN140" s="136" t="s">
        <v>101</v>
      </c>
      <c r="AO140" s="136">
        <v>4719.1861835000018</v>
      </c>
      <c r="AP140" s="146" t="s">
        <v>101</v>
      </c>
      <c r="AQ140" s="183">
        <v>6181</v>
      </c>
      <c r="AR140" s="136" t="s">
        <v>101</v>
      </c>
      <c r="AS140" s="147">
        <v>9438.3723670000036</v>
      </c>
      <c r="AT140" s="146" t="s">
        <v>101</v>
      </c>
      <c r="AU140" s="183">
        <v>12371.732742113301</v>
      </c>
      <c r="AV140" s="136" t="s">
        <v>101</v>
      </c>
      <c r="AW140" s="140"/>
      <c r="AX140" s="140"/>
      <c r="AY140" s="130">
        <f t="shared" si="57"/>
        <v>3.5941940314892866</v>
      </c>
      <c r="AZ140" s="125" t="e">
        <f t="shared" si="56"/>
        <v>#VALUE!</v>
      </c>
      <c r="BA140" s="125" t="e">
        <f>AD140-AA140</f>
        <v>#VALUE!</v>
      </c>
      <c r="BB140" s="29"/>
      <c r="BC140" s="66"/>
      <c r="BD140" s="31"/>
      <c r="BE140" s="29"/>
      <c r="BF140" s="66"/>
      <c r="BG140" s="31"/>
      <c r="BH140" s="29"/>
      <c r="BI140" s="66"/>
      <c r="BJ140" s="31"/>
      <c r="BK140" s="29"/>
      <c r="BL140" s="66"/>
      <c r="BM140" s="31"/>
      <c r="BN140" s="29"/>
      <c r="BO140" s="66"/>
      <c r="BP140" s="31"/>
      <c r="BQ140" s="29"/>
      <c r="BR140" s="66"/>
      <c r="BS140" s="31"/>
      <c r="BT140" s="29"/>
      <c r="BU140" s="66"/>
      <c r="BV140" s="31"/>
      <c r="BW140" s="29"/>
      <c r="BX140" s="66"/>
      <c r="BY140" s="31"/>
      <c r="BZ140" s="29"/>
      <c r="CA140" s="66"/>
      <c r="CB140" s="67"/>
      <c r="CC140" s="68"/>
      <c r="CD140" s="69"/>
    </row>
    <row r="141" spans="1:87" collapsed="1" x14ac:dyDescent="0.25">
      <c r="AH141" s="160">
        <v>104185.40936072776</v>
      </c>
      <c r="AI141" s="161"/>
      <c r="AJ141" s="160">
        <v>125905.39703762179</v>
      </c>
      <c r="AK141" s="160">
        <v>107.8994974047486</v>
      </c>
      <c r="AL141" s="161"/>
      <c r="AM141" s="160">
        <v>124281.2</v>
      </c>
      <c r="AN141" s="160">
        <v>106.6</v>
      </c>
    </row>
    <row r="142" spans="1:87" x14ac:dyDescent="0.25">
      <c r="AH142" s="161"/>
      <c r="AM142" s="161"/>
    </row>
    <row r="143" spans="1:87" x14ac:dyDescent="0.25">
      <c r="AJ143" s="162"/>
    </row>
  </sheetData>
  <sheetProtection formatCells="0" formatColumns="0" formatRows="0" insertColumns="0" insertRows="0" insertHyperlinks="0" deleteColumns="0" deleteRows="0" sort="0" autoFilter="0" pivotTables="0"/>
  <mergeCells count="76">
    <mergeCell ref="A1:AV1"/>
    <mergeCell ref="A3:A5"/>
    <mergeCell ref="B3:B5"/>
    <mergeCell ref="C3:C5"/>
    <mergeCell ref="D3:D5"/>
    <mergeCell ref="E3:F3"/>
    <mergeCell ref="G3:I3"/>
    <mergeCell ref="J3:J5"/>
    <mergeCell ref="K3:P3"/>
    <mergeCell ref="Q3:Q5"/>
    <mergeCell ref="R3:W3"/>
    <mergeCell ref="X3:X5"/>
    <mergeCell ref="Y3:AG3"/>
    <mergeCell ref="AH3:AH5"/>
    <mergeCell ref="AI3:AN3"/>
    <mergeCell ref="AI4:AK4"/>
    <mergeCell ref="A9:B9"/>
    <mergeCell ref="N4:P4"/>
    <mergeCell ref="R4:T4"/>
    <mergeCell ref="U4:W4"/>
    <mergeCell ref="Y4:AA4"/>
    <mergeCell ref="E4:F4"/>
    <mergeCell ref="G4:G5"/>
    <mergeCell ref="H4:H5"/>
    <mergeCell ref="I4:I5"/>
    <mergeCell ref="K4:M4"/>
    <mergeCell ref="A6:B8"/>
    <mergeCell ref="AB4:AD4"/>
    <mergeCell ref="AE4:AG4"/>
    <mergeCell ref="AO3:AO5"/>
    <mergeCell ref="AY37:AZ40"/>
    <mergeCell ref="AW43:AX43"/>
    <mergeCell ref="AX3:AX5"/>
    <mergeCell ref="AP4:AR4"/>
    <mergeCell ref="AT4:AV4"/>
    <mergeCell ref="AW6:AW8"/>
    <mergeCell ref="AX6:AX8"/>
    <mergeCell ref="AL4:AN4"/>
    <mergeCell ref="AP3:AR3"/>
    <mergeCell ref="AS3:AS5"/>
    <mergeCell ref="AT3:AV3"/>
    <mergeCell ref="AW3:AW5"/>
    <mergeCell ref="E12:E13"/>
    <mergeCell ref="F12:F13"/>
    <mergeCell ref="AY14:AZ14"/>
    <mergeCell ref="AW19:AX19"/>
    <mergeCell ref="K24:L24"/>
    <mergeCell ref="N24:O24"/>
    <mergeCell ref="R24:S24"/>
    <mergeCell ref="U24:V24"/>
    <mergeCell ref="AW68:AX71"/>
    <mergeCell ref="AW26:AX26"/>
    <mergeCell ref="AW27:AX27"/>
    <mergeCell ref="AW32:AX33"/>
    <mergeCell ref="AW34:AX34"/>
    <mergeCell ref="AW52:AX52"/>
    <mergeCell ref="AW53:AX54"/>
    <mergeCell ref="AW55:AW56"/>
    <mergeCell ref="AW61:AX64"/>
    <mergeCell ref="AW67:AX67"/>
    <mergeCell ref="BB121:BF121"/>
    <mergeCell ref="AW126:AX126"/>
    <mergeCell ref="A139:B139"/>
    <mergeCell ref="AW73:AX74"/>
    <mergeCell ref="AY87:AZ91"/>
    <mergeCell ref="R95:S95"/>
    <mergeCell ref="U95:V95"/>
    <mergeCell ref="AB95:AC95"/>
    <mergeCell ref="K96:L96"/>
    <mergeCell ref="N96:O96"/>
    <mergeCell ref="R96:S96"/>
    <mergeCell ref="U96:V96"/>
    <mergeCell ref="AB96:AC96"/>
    <mergeCell ref="AW102:AX102"/>
    <mergeCell ref="AW106:AX106"/>
    <mergeCell ref="AX109:AX110"/>
  </mergeCells>
  <conditionalFormatting sqref="D13 G13:H13 U128 D6:F8 X7:X9 U97:V127 AB97:AC138 X97:Z139 D14:H27 X10:Z23 U25:V27 U24 X24 AB25:AC27 AB95:AB96 Y8:Z9 D9:H12 Q6:Q27 N6:O23 U95:U96 U129:V138 AB10:AC23 U6:V23 X25:Z27 X94:X96 X32:Z93 Q32:Q138 AB32:AC94 U32:V94 D32:H138 AO100:AO114 AO121:AO139 AS116:AS120 AP19:AQ29 AP8:AQ8 AP129:AQ139 AP10:AQ17 AP9 AP31:AQ127">
    <cfRule type="cellIs" dxfId="3058" priority="2442" operator="greaterThan">
      <formula>0</formula>
    </cfRule>
    <cfRule type="cellIs" dxfId="3057" priority="2443" operator="lessThan">
      <formula>0</formula>
    </cfRule>
  </conditionalFormatting>
  <conditionalFormatting sqref="D6:F8">
    <cfRule type="cellIs" dxfId="3056" priority="2450" operator="equal">
      <formula>0</formula>
    </cfRule>
  </conditionalFormatting>
  <conditionalFormatting sqref="D28:H29 U28:V29 AB28:AC29 Q28:Q29 X28:Z29">
    <cfRule type="cellIs" dxfId="3055" priority="471" operator="greaterThan">
      <formula>0</formula>
    </cfRule>
    <cfRule type="cellIs" dxfId="3054" priority="472" operator="lessThan">
      <formula>0</formula>
    </cfRule>
  </conditionalFormatting>
  <conditionalFormatting sqref="D30:H30 U30:V30 AB30:AC30 Q30 X30:Z30">
    <cfRule type="cellIs" dxfId="3053" priority="112" operator="greaterThan">
      <formula>0</formula>
    </cfRule>
    <cfRule type="cellIs" dxfId="3052" priority="113" operator="lessThan">
      <formula>0</formula>
    </cfRule>
  </conditionalFormatting>
  <conditionalFormatting sqref="D31:H31 U31:V31 AB31:AC31 Q31 X31:Z31">
    <cfRule type="cellIs" dxfId="3051" priority="378" operator="lessThan">
      <formula>0</formula>
    </cfRule>
    <cfRule type="cellIs" dxfId="3050" priority="377" operator="greaterThan">
      <formula>0</formula>
    </cfRule>
  </conditionalFormatting>
  <conditionalFormatting sqref="D139:H139 Q139:S139 U139 AB139:AC139">
    <cfRule type="cellIs" dxfId="3049" priority="2410" operator="lessThan">
      <formula>0</formula>
    </cfRule>
    <cfRule type="cellIs" dxfId="3048" priority="2409" operator="greaterThan">
      <formula>0</formula>
    </cfRule>
  </conditionalFormatting>
  <conditionalFormatting sqref="D9:I9">
    <cfRule type="cellIs" dxfId="3047" priority="2391" operator="equal">
      <formula>0</formula>
    </cfRule>
  </conditionalFormatting>
  <conditionalFormatting sqref="G6:G7">
    <cfRule type="cellIs" dxfId="3046" priority="2352" operator="equal">
      <formula>0</formula>
    </cfRule>
  </conditionalFormatting>
  <conditionalFormatting sqref="G10">
    <cfRule type="cellIs" dxfId="3045" priority="3207" operator="equal">
      <formula>0</formula>
    </cfRule>
  </conditionalFormatting>
  <conditionalFormatting sqref="G12">
    <cfRule type="cellIs" dxfId="3044" priority="3205" operator="equal">
      <formula>0</formula>
    </cfRule>
  </conditionalFormatting>
  <conditionalFormatting sqref="G16">
    <cfRule type="cellIs" dxfId="3043" priority="3204" operator="equal">
      <formula>0</formula>
    </cfRule>
  </conditionalFormatting>
  <conditionalFormatting sqref="G20:G22">
    <cfRule type="cellIs" dxfId="3042" priority="3203" operator="equal">
      <formula>0</formula>
    </cfRule>
  </conditionalFormatting>
  <conditionalFormatting sqref="G25:G26 G58 G114 G135">
    <cfRule type="cellIs" dxfId="3041" priority="3180" operator="equal">
      <formula>0</formula>
    </cfRule>
  </conditionalFormatting>
  <conditionalFormatting sqref="G28">
    <cfRule type="cellIs" dxfId="3040" priority="492" operator="equal">
      <formula>0</formula>
    </cfRule>
  </conditionalFormatting>
  <conditionalFormatting sqref="G29">
    <cfRule type="cellIs" dxfId="3039" priority="491" operator="equal">
      <formula>0</formula>
    </cfRule>
  </conditionalFormatting>
  <conditionalFormatting sqref="G30">
    <cfRule type="cellIs" dxfId="3038" priority="123" operator="equal">
      <formula>0</formula>
    </cfRule>
  </conditionalFormatting>
  <conditionalFormatting sqref="G31">
    <cfRule type="cellIs" dxfId="3037" priority="388" operator="equal">
      <formula>0</formula>
    </cfRule>
  </conditionalFormatting>
  <conditionalFormatting sqref="G32:G33">
    <cfRule type="cellIs" dxfId="3036" priority="2457" operator="equal">
      <formula>0</formula>
    </cfRule>
  </conditionalFormatting>
  <conditionalFormatting sqref="G37:G39 G51:G53 G129:G130">
    <cfRule type="cellIs" dxfId="3035" priority="3179" operator="equal">
      <formula>0</formula>
    </cfRule>
  </conditionalFormatting>
  <conditionalFormatting sqref="G56 G133">
    <cfRule type="cellIs" dxfId="3034" priority="3182" operator="equal">
      <formula>0</formula>
    </cfRule>
  </conditionalFormatting>
  <conditionalFormatting sqref="G64:G67">
    <cfRule type="cellIs" dxfId="3033" priority="2504" operator="equal">
      <formula>0</formula>
    </cfRule>
  </conditionalFormatting>
  <conditionalFormatting sqref="G71">
    <cfRule type="cellIs" dxfId="3032" priority="2503" operator="equal">
      <formula>0</formula>
    </cfRule>
  </conditionalFormatting>
  <conditionalFormatting sqref="G78:G80">
    <cfRule type="cellIs" dxfId="3031" priority="3102" operator="equal">
      <formula>0</formula>
    </cfRule>
  </conditionalFormatting>
  <conditionalFormatting sqref="G83">
    <cfRule type="cellIs" dxfId="3030" priority="3105" operator="equal">
      <formula>0</formula>
    </cfRule>
  </conditionalFormatting>
  <conditionalFormatting sqref="G88:G90">
    <cfRule type="cellIs" dxfId="3029" priority="3071" operator="equal">
      <formula>0</formula>
    </cfRule>
  </conditionalFormatting>
  <conditionalFormatting sqref="G95:G96">
    <cfRule type="cellIs" dxfId="3028" priority="3055" operator="equal">
      <formula>0</formula>
    </cfRule>
  </conditionalFormatting>
  <conditionalFormatting sqref="G103">
    <cfRule type="cellIs" dxfId="3027" priority="3024" operator="equal">
      <formula>0</formula>
    </cfRule>
  </conditionalFormatting>
  <conditionalFormatting sqref="G107:G108">
    <cfRule type="cellIs" dxfId="3026" priority="3008" operator="equal">
      <formula>0</formula>
    </cfRule>
  </conditionalFormatting>
  <conditionalFormatting sqref="G112">
    <cfRule type="cellIs" dxfId="3025" priority="2993" operator="equal">
      <formula>0</formula>
    </cfRule>
  </conditionalFormatting>
  <conditionalFormatting sqref="G118:G120">
    <cfRule type="cellIs" dxfId="3024" priority="2970" operator="equal">
      <formula>0</formula>
    </cfRule>
  </conditionalFormatting>
  <conditionalFormatting sqref="G124">
    <cfRule type="cellIs" dxfId="3023" priority="2955" operator="equal">
      <formula>0</formula>
    </cfRule>
  </conditionalFormatting>
  <conditionalFormatting sqref="G6:H8">
    <cfRule type="cellIs" dxfId="3022" priority="2350" operator="lessThan">
      <formula>0</formula>
    </cfRule>
    <cfRule type="cellIs" dxfId="3021" priority="2349" operator="greaterThan">
      <formula>0</formula>
    </cfRule>
  </conditionalFormatting>
  <conditionalFormatting sqref="H6:H7">
    <cfRule type="cellIs" dxfId="3020" priority="2354" operator="equal">
      <formula>0</formula>
    </cfRule>
    <cfRule type="cellIs" dxfId="3019" priority="2353" operator="lessThan">
      <formula>100</formula>
    </cfRule>
  </conditionalFormatting>
  <conditionalFormatting sqref="H8">
    <cfRule type="cellIs" dxfId="3018" priority="2355" operator="lessThan">
      <formula>100</formula>
    </cfRule>
    <cfRule type="cellIs" dxfId="3017" priority="2356" operator="equal">
      <formula>0</formula>
    </cfRule>
  </conditionalFormatting>
  <conditionalFormatting sqref="H10 H20">
    <cfRule type="cellIs" dxfId="3016" priority="3212" operator="lessThan">
      <formula>100</formula>
    </cfRule>
    <cfRule type="cellIs" dxfId="3015" priority="3213" operator="equal">
      <formula>0</formula>
    </cfRule>
  </conditionalFormatting>
  <conditionalFormatting sqref="H11 H17:H19 H21">
    <cfRule type="cellIs" dxfId="3014" priority="3219" operator="equal">
      <formula>0</formula>
    </cfRule>
  </conditionalFormatting>
  <conditionalFormatting sqref="H12 H22">
    <cfRule type="cellIs" dxfId="3013" priority="3210" operator="lessThan">
      <formula>100</formula>
    </cfRule>
    <cfRule type="cellIs" dxfId="3012" priority="3211" operator="equal">
      <formula>0</formula>
    </cfRule>
  </conditionalFormatting>
  <conditionalFormatting sqref="H13:H15 H23:H24">
    <cfRule type="cellIs" dxfId="3011" priority="3214" operator="lessThan">
      <formula>100</formula>
    </cfRule>
    <cfRule type="cellIs" dxfId="3010" priority="3215" operator="equal">
      <formula>0</formula>
    </cfRule>
  </conditionalFormatting>
  <conditionalFormatting sqref="H16">
    <cfRule type="cellIs" dxfId="3009" priority="3208" operator="lessThan">
      <formula>100</formula>
    </cfRule>
    <cfRule type="cellIs" dxfId="3008" priority="3209" operator="equal">
      <formula>0</formula>
    </cfRule>
  </conditionalFormatting>
  <conditionalFormatting sqref="H17:H18">
    <cfRule type="cellIs" dxfId="3007" priority="3216" operator="lessThan">
      <formula>100</formula>
    </cfRule>
    <cfRule type="cellIs" dxfId="3006" priority="3217" operator="lessThan">
      <formula>100</formula>
    </cfRule>
  </conditionalFormatting>
  <conditionalFormatting sqref="H19 H21 H11">
    <cfRule type="cellIs" dxfId="3005" priority="3218" operator="lessThan">
      <formula>100</formula>
    </cfRule>
  </conditionalFormatting>
  <conditionalFormatting sqref="H25 H37 H51 H56 H133">
    <cfRule type="cellIs" dxfId="3004" priority="3186" operator="equal">
      <formula>0</formula>
    </cfRule>
  </conditionalFormatting>
  <conditionalFormatting sqref="H25 H56 H133 H37 H51">
    <cfRule type="cellIs" dxfId="3003" priority="3185" operator="lessThan">
      <formula>100</formula>
    </cfRule>
  </conditionalFormatting>
  <conditionalFormatting sqref="H26 H58 H114 H135 H39 H53 H130">
    <cfRule type="cellIs" dxfId="3002" priority="3183" operator="lessThan">
      <formula>100</formula>
    </cfRule>
  </conditionalFormatting>
  <conditionalFormatting sqref="H26:H27 H39 H53 H58 H114 H130 H135">
    <cfRule type="cellIs" dxfId="3001" priority="3184" operator="equal">
      <formula>0</formula>
    </cfRule>
  </conditionalFormatting>
  <conditionalFormatting sqref="H28">
    <cfRule type="cellIs" dxfId="3000" priority="496" operator="equal">
      <formula>0</formula>
    </cfRule>
    <cfRule type="cellIs" dxfId="2999" priority="495" operator="lessThan">
      <formula>100</formula>
    </cfRule>
  </conditionalFormatting>
  <conditionalFormatting sqref="H29">
    <cfRule type="cellIs" dxfId="2998" priority="494" operator="equal">
      <formula>0</formula>
    </cfRule>
    <cfRule type="cellIs" dxfId="2997" priority="493" operator="lessThan">
      <formula>100</formula>
    </cfRule>
  </conditionalFormatting>
  <conditionalFormatting sqref="H30">
    <cfRule type="cellIs" dxfId="2996" priority="125" operator="equal">
      <formula>0</formula>
    </cfRule>
    <cfRule type="cellIs" dxfId="2995" priority="124" operator="lessThan">
      <formula>100</formula>
    </cfRule>
  </conditionalFormatting>
  <conditionalFormatting sqref="H31">
    <cfRule type="cellIs" dxfId="2994" priority="390" operator="equal">
      <formula>0</formula>
    </cfRule>
    <cfRule type="cellIs" dxfId="2993" priority="389" operator="lessThan">
      <formula>100</formula>
    </cfRule>
  </conditionalFormatting>
  <conditionalFormatting sqref="H32">
    <cfRule type="cellIs" dxfId="2992" priority="3174" operator="equal">
      <formula>0</formula>
    </cfRule>
    <cfRule type="cellIs" dxfId="2991" priority="3173" operator="lessThan">
      <formula>100</formula>
    </cfRule>
  </conditionalFormatting>
  <conditionalFormatting sqref="H33">
    <cfRule type="cellIs" dxfId="2990" priority="2458" operator="lessThan">
      <formula>100</formula>
    </cfRule>
    <cfRule type="cellIs" dxfId="2989" priority="2459" operator="equal">
      <formula>0</formula>
    </cfRule>
  </conditionalFormatting>
  <conditionalFormatting sqref="H34:H35 H48:H49">
    <cfRule type="cellIs" dxfId="2988" priority="3190" operator="lessThan">
      <formula>100</formula>
    </cfRule>
    <cfRule type="cellIs" dxfId="2987" priority="3189" operator="lessThan">
      <formula>100</formula>
    </cfRule>
  </conditionalFormatting>
  <conditionalFormatting sqref="H34:H36 H38 H43 H48:H50 H52 H57 H113 H129 H134">
    <cfRule type="cellIs" dxfId="2986" priority="3192" operator="equal">
      <formula>0</formula>
    </cfRule>
  </conditionalFormatting>
  <conditionalFormatting sqref="H36 H50 H38 H52 H129 H43 H57 H113 H134">
    <cfRule type="cellIs" dxfId="2985" priority="3191" operator="lessThan">
      <formula>100</formula>
    </cfRule>
  </conditionalFormatting>
  <conditionalFormatting sqref="H40 H54 H59:H60 H131:H132 H136:H138">
    <cfRule type="cellIs" dxfId="2984" priority="3188" operator="equal">
      <formula>0</formula>
    </cfRule>
  </conditionalFormatting>
  <conditionalFormatting sqref="H41:H42">
    <cfRule type="cellIs" dxfId="2983" priority="3159" operator="equal">
      <formula>0</formula>
    </cfRule>
    <cfRule type="cellIs" dxfId="2982" priority="3158" operator="lessThan">
      <formula>100</formula>
    </cfRule>
  </conditionalFormatting>
  <conditionalFormatting sqref="H44:H47">
    <cfRule type="cellIs" dxfId="2981" priority="3049" operator="lessThan">
      <formula>100</formula>
    </cfRule>
    <cfRule type="cellIs" dxfId="2980" priority="3050" operator="equal">
      <formula>0</formula>
    </cfRule>
  </conditionalFormatting>
  <conditionalFormatting sqref="H55">
    <cfRule type="cellIs" dxfId="2979" priority="3152" operator="lessThan">
      <formula>100</formula>
    </cfRule>
    <cfRule type="cellIs" dxfId="2978" priority="3153" operator="equal">
      <formula>0</formula>
    </cfRule>
  </conditionalFormatting>
  <conditionalFormatting sqref="H59:H60 H136:H138 H40 H54 H131:H132">
    <cfRule type="cellIs" dxfId="2977" priority="3187" operator="lessThan">
      <formula>100</formula>
    </cfRule>
  </conditionalFormatting>
  <conditionalFormatting sqref="H61">
    <cfRule type="cellIs" dxfId="2976" priority="3144" operator="lessThan">
      <formula>100</formula>
    </cfRule>
    <cfRule type="cellIs" dxfId="2975" priority="3145" operator="lessThan">
      <formula>100</formula>
    </cfRule>
    <cfRule type="cellIs" dxfId="2974" priority="3146" operator="equal">
      <formula>0</formula>
    </cfRule>
  </conditionalFormatting>
  <conditionalFormatting sqref="H62">
    <cfRule type="cellIs" dxfId="2973" priority="3132" operator="lessThan">
      <formula>100</formula>
    </cfRule>
    <cfRule type="cellIs" dxfId="2972" priority="3133" operator="lessThan">
      <formula>100</formula>
    </cfRule>
  </conditionalFormatting>
  <conditionalFormatting sqref="H62:H63 H65">
    <cfRule type="cellIs" dxfId="2971" priority="3135" operator="equal">
      <formula>0</formula>
    </cfRule>
  </conditionalFormatting>
  <conditionalFormatting sqref="H63 H65">
    <cfRule type="cellIs" dxfId="2970" priority="3134" operator="lessThan">
      <formula>100</formula>
    </cfRule>
  </conditionalFormatting>
  <conditionalFormatting sqref="H64">
    <cfRule type="cellIs" dxfId="2969" priority="3131" operator="equal">
      <formula>0</formula>
    </cfRule>
    <cfRule type="cellIs" dxfId="2968" priority="3130" operator="lessThan">
      <formula>100</formula>
    </cfRule>
  </conditionalFormatting>
  <conditionalFormatting sqref="H66">
    <cfRule type="cellIs" dxfId="2967" priority="2511" operator="equal">
      <formula>0</formula>
    </cfRule>
    <cfRule type="cellIs" dxfId="2966" priority="2510" operator="lessThan">
      <formula>100</formula>
    </cfRule>
  </conditionalFormatting>
  <conditionalFormatting sqref="H67">
    <cfRule type="cellIs" dxfId="2965" priority="2508" operator="lessThan">
      <formula>100</formula>
    </cfRule>
    <cfRule type="cellIs" dxfId="2964" priority="2509" operator="equal">
      <formula>0</formula>
    </cfRule>
  </conditionalFormatting>
  <conditionalFormatting sqref="H68:H70">
    <cfRule type="cellIs" dxfId="2963" priority="2513" operator="equal">
      <formula>0</formula>
    </cfRule>
    <cfRule type="cellIs" dxfId="2962" priority="2512" operator="lessThan">
      <formula>100</formula>
    </cfRule>
  </conditionalFormatting>
  <conditionalFormatting sqref="H71">
    <cfRule type="cellIs" dxfId="2961" priority="2506" operator="lessThan">
      <formula>100</formula>
    </cfRule>
    <cfRule type="cellIs" dxfId="2960" priority="2507" operator="equal">
      <formula>0</formula>
    </cfRule>
  </conditionalFormatting>
  <conditionalFormatting sqref="H72:H73">
    <cfRule type="cellIs" dxfId="2959" priority="2516" operator="equal">
      <formula>0</formula>
    </cfRule>
    <cfRule type="cellIs" dxfId="2958" priority="2515" operator="lessThan">
      <formula>100</formula>
    </cfRule>
    <cfRule type="cellIs" dxfId="2957" priority="2514" operator="lessThan">
      <formula>100</formula>
    </cfRule>
  </conditionalFormatting>
  <conditionalFormatting sqref="H75:H76">
    <cfRule type="cellIs" dxfId="2956" priority="3112" operator="lessThan">
      <formula>100</formula>
    </cfRule>
    <cfRule type="cellIs" dxfId="2955" priority="3113" operator="lessThan">
      <formula>100</formula>
    </cfRule>
  </conditionalFormatting>
  <conditionalFormatting sqref="H75:H77 H79 H84">
    <cfRule type="cellIs" dxfId="2954" priority="3115" operator="equal">
      <formula>0</formula>
    </cfRule>
  </conditionalFormatting>
  <conditionalFormatting sqref="H77 H79 H84">
    <cfRule type="cellIs" dxfId="2953" priority="3114" operator="lessThan">
      <formula>100</formula>
    </cfRule>
  </conditionalFormatting>
  <conditionalFormatting sqref="H78 H83">
    <cfRule type="cellIs" dxfId="2952" priority="3109" operator="equal">
      <formula>0</formula>
    </cfRule>
  </conditionalFormatting>
  <conditionalFormatting sqref="H80">
    <cfRule type="cellIs" dxfId="2951" priority="3106" operator="lessThan">
      <formula>100</formula>
    </cfRule>
    <cfRule type="cellIs" dxfId="2950" priority="3107" operator="equal">
      <formula>0</formula>
    </cfRule>
  </conditionalFormatting>
  <conditionalFormatting sqref="H81">
    <cfRule type="cellIs" dxfId="2949" priority="3111" operator="equal">
      <formula>0</formula>
    </cfRule>
    <cfRule type="cellIs" dxfId="2948" priority="3110" operator="lessThan">
      <formula>100</formula>
    </cfRule>
  </conditionalFormatting>
  <conditionalFormatting sqref="H82">
    <cfRule type="cellIs" dxfId="2947" priority="3097" operator="equal">
      <formula>0</formula>
    </cfRule>
    <cfRule type="cellIs" dxfId="2946" priority="3096" operator="lessThan">
      <formula>100</formula>
    </cfRule>
  </conditionalFormatting>
  <conditionalFormatting sqref="H83 H78">
    <cfRule type="cellIs" dxfId="2945" priority="3108" operator="lessThan">
      <formula>100</formula>
    </cfRule>
  </conditionalFormatting>
  <conditionalFormatting sqref="H85:H86">
    <cfRule type="cellIs" dxfId="2944" priority="3080" operator="lessThan">
      <formula>100</formula>
    </cfRule>
    <cfRule type="cellIs" dxfId="2943" priority="3081" operator="lessThan">
      <formula>100</formula>
    </cfRule>
  </conditionalFormatting>
  <conditionalFormatting sqref="H85:H87 H89">
    <cfRule type="cellIs" dxfId="2942" priority="3083" operator="equal">
      <formula>0</formula>
    </cfRule>
  </conditionalFormatting>
  <conditionalFormatting sqref="H87 H89">
    <cfRule type="cellIs" dxfId="2941" priority="3082" operator="lessThan">
      <formula>100</formula>
    </cfRule>
  </conditionalFormatting>
  <conditionalFormatting sqref="H88">
    <cfRule type="cellIs" dxfId="2940" priority="3077" operator="equal">
      <formula>0</formula>
    </cfRule>
    <cfRule type="cellIs" dxfId="2939" priority="3076" operator="lessThan">
      <formula>100</formula>
    </cfRule>
  </conditionalFormatting>
  <conditionalFormatting sqref="H90">
    <cfRule type="cellIs" dxfId="2938" priority="3074" operator="lessThan">
      <formula>100</formula>
    </cfRule>
    <cfRule type="cellIs" dxfId="2937" priority="3075" operator="equal">
      <formula>0</formula>
    </cfRule>
  </conditionalFormatting>
  <conditionalFormatting sqref="H91">
    <cfRule type="cellIs" dxfId="2936" priority="3079" operator="equal">
      <formula>0</formula>
    </cfRule>
    <cfRule type="cellIs" dxfId="2935" priority="3078" operator="lessThan">
      <formula>100</formula>
    </cfRule>
  </conditionalFormatting>
  <conditionalFormatting sqref="H92:H93">
    <cfRule type="cellIs" dxfId="2934" priority="3059" operator="lessThan">
      <formula>100</formula>
    </cfRule>
    <cfRule type="cellIs" dxfId="2933" priority="3060" operator="lessThan">
      <formula>100</formula>
    </cfRule>
  </conditionalFormatting>
  <conditionalFormatting sqref="H92:H94 H96">
    <cfRule type="cellIs" dxfId="2932" priority="3062" operator="equal">
      <formula>0</formula>
    </cfRule>
  </conditionalFormatting>
  <conditionalFormatting sqref="H94 H96">
    <cfRule type="cellIs" dxfId="2931" priority="3061" operator="lessThan">
      <formula>100</formula>
    </cfRule>
  </conditionalFormatting>
  <conditionalFormatting sqref="H95">
    <cfRule type="cellIs" dxfId="2930" priority="3058" operator="equal">
      <formula>0</formula>
    </cfRule>
    <cfRule type="cellIs" dxfId="2929" priority="3057" operator="lessThan">
      <formula>100</formula>
    </cfRule>
  </conditionalFormatting>
  <conditionalFormatting sqref="H97:H98">
    <cfRule type="cellIs" dxfId="2928" priority="3040" operator="lessThan">
      <formula>100</formula>
    </cfRule>
    <cfRule type="cellIs" dxfId="2927" priority="3039" operator="lessThan">
      <formula>100</formula>
    </cfRule>
  </conditionalFormatting>
  <conditionalFormatting sqref="H97:H99">
    <cfRule type="cellIs" dxfId="2926" priority="3042" operator="equal">
      <formula>0</formula>
    </cfRule>
  </conditionalFormatting>
  <conditionalFormatting sqref="H99">
    <cfRule type="cellIs" dxfId="2925" priority="3041" operator="lessThan">
      <formula>100</formula>
    </cfRule>
  </conditionalFormatting>
  <conditionalFormatting sqref="H100:H101">
    <cfRule type="cellIs" dxfId="2924" priority="3028" operator="lessThan">
      <formula>100</formula>
    </cfRule>
    <cfRule type="cellIs" dxfId="2923" priority="3027" operator="lessThan">
      <formula>100</formula>
    </cfRule>
  </conditionalFormatting>
  <conditionalFormatting sqref="H100:H102">
    <cfRule type="cellIs" dxfId="2922" priority="3030" operator="equal">
      <formula>0</formula>
    </cfRule>
  </conditionalFormatting>
  <conditionalFormatting sqref="H102">
    <cfRule type="cellIs" dxfId="2921" priority="3029" operator="lessThan">
      <formula>100</formula>
    </cfRule>
  </conditionalFormatting>
  <conditionalFormatting sqref="H103">
    <cfRule type="cellIs" dxfId="2920" priority="3025" operator="lessThan">
      <formula>100</formula>
    </cfRule>
    <cfRule type="cellIs" dxfId="2919" priority="3026" operator="equal">
      <formula>0</formula>
    </cfRule>
  </conditionalFormatting>
  <conditionalFormatting sqref="H104:H105">
    <cfRule type="cellIs" dxfId="2918" priority="3012" operator="lessThan">
      <formula>100</formula>
    </cfRule>
    <cfRule type="cellIs" dxfId="2917" priority="3013" operator="lessThan">
      <formula>100</formula>
    </cfRule>
  </conditionalFormatting>
  <conditionalFormatting sqref="H104:H106 H108">
    <cfRule type="cellIs" dxfId="2916" priority="3015" operator="equal">
      <formula>0</formula>
    </cfRule>
  </conditionalFormatting>
  <conditionalFormatting sqref="H106 H108">
    <cfRule type="cellIs" dxfId="2915" priority="3014" operator="lessThan">
      <formula>100</formula>
    </cfRule>
  </conditionalFormatting>
  <conditionalFormatting sqref="H107">
    <cfRule type="cellIs" dxfId="2914" priority="3010" operator="lessThan">
      <formula>100</formula>
    </cfRule>
    <cfRule type="cellIs" dxfId="2913" priority="3011" operator="equal">
      <formula>0</formula>
    </cfRule>
  </conditionalFormatting>
  <conditionalFormatting sqref="H109:H110">
    <cfRule type="cellIs" dxfId="2912" priority="2996" operator="lessThan">
      <formula>100</formula>
    </cfRule>
    <cfRule type="cellIs" dxfId="2911" priority="2997" operator="lessThan">
      <formula>100</formula>
    </cfRule>
  </conditionalFormatting>
  <conditionalFormatting sqref="H109:H111">
    <cfRule type="cellIs" dxfId="2910" priority="2999" operator="equal">
      <formula>0</formula>
    </cfRule>
  </conditionalFormatting>
  <conditionalFormatting sqref="H111">
    <cfRule type="cellIs" dxfId="2909" priority="2998" operator="lessThan">
      <formula>100</formula>
    </cfRule>
  </conditionalFormatting>
  <conditionalFormatting sqref="H112">
    <cfRule type="cellIs" dxfId="2908" priority="2994" operator="lessThan">
      <formula>100</formula>
    </cfRule>
    <cfRule type="cellIs" dxfId="2907" priority="2995" operator="equal">
      <formula>0</formula>
    </cfRule>
  </conditionalFormatting>
  <conditionalFormatting sqref="H115:H116">
    <cfRule type="cellIs" dxfId="2906" priority="2982" operator="lessThan">
      <formula>100</formula>
    </cfRule>
    <cfRule type="cellIs" dxfId="2905" priority="2981" operator="lessThan">
      <formula>100</formula>
    </cfRule>
  </conditionalFormatting>
  <conditionalFormatting sqref="H115:H117 H119">
    <cfRule type="cellIs" dxfId="2904" priority="2984" operator="equal">
      <formula>0</formula>
    </cfRule>
  </conditionalFormatting>
  <conditionalFormatting sqref="H117 H119">
    <cfRule type="cellIs" dxfId="2903" priority="2983" operator="lessThan">
      <formula>100</formula>
    </cfRule>
  </conditionalFormatting>
  <conditionalFormatting sqref="H118">
    <cfRule type="cellIs" dxfId="2902" priority="2980" operator="equal">
      <formula>0</formula>
    </cfRule>
    <cfRule type="cellIs" dxfId="2901" priority="2979" operator="lessThan">
      <formula>100</formula>
    </cfRule>
  </conditionalFormatting>
  <conditionalFormatting sqref="H120">
    <cfRule type="cellIs" dxfId="2900" priority="2972" operator="equal">
      <formula>0</formula>
    </cfRule>
    <cfRule type="cellIs" dxfId="2899" priority="2971" operator="lessThan">
      <formula>100</formula>
    </cfRule>
  </conditionalFormatting>
  <conditionalFormatting sqref="H121:H122">
    <cfRule type="cellIs" dxfId="2898" priority="2958" operator="lessThan">
      <formula>100</formula>
    </cfRule>
    <cfRule type="cellIs" dxfId="2897" priority="2959" operator="lessThan">
      <formula>100</formula>
    </cfRule>
  </conditionalFormatting>
  <conditionalFormatting sqref="H121:H123">
    <cfRule type="cellIs" dxfId="2896" priority="2961" operator="equal">
      <formula>0</formula>
    </cfRule>
  </conditionalFormatting>
  <conditionalFormatting sqref="H123">
    <cfRule type="cellIs" dxfId="2895" priority="2960" operator="lessThan">
      <formula>100</formula>
    </cfRule>
  </conditionalFormatting>
  <conditionalFormatting sqref="H124">
    <cfRule type="cellIs" dxfId="2894" priority="2957" operator="equal">
      <formula>0</formula>
    </cfRule>
    <cfRule type="cellIs" dxfId="2893" priority="2956" operator="lessThan">
      <formula>100</formula>
    </cfRule>
  </conditionalFormatting>
  <conditionalFormatting sqref="H125:H126">
    <cfRule type="cellIs" dxfId="2892" priority="2946" operator="lessThan">
      <formula>100</formula>
    </cfRule>
    <cfRule type="cellIs" dxfId="2891" priority="2945" operator="lessThan">
      <formula>100</formula>
    </cfRule>
  </conditionalFormatting>
  <conditionalFormatting sqref="H125:H127">
    <cfRule type="cellIs" dxfId="2890" priority="2948" operator="equal">
      <formula>0</formula>
    </cfRule>
  </conditionalFormatting>
  <conditionalFormatting sqref="H127">
    <cfRule type="cellIs" dxfId="2889" priority="2947" operator="lessThan">
      <formula>100</formula>
    </cfRule>
  </conditionalFormatting>
  <conditionalFormatting sqref="H128">
    <cfRule type="cellIs" dxfId="2888" priority="2937" operator="lessThan">
      <formula>100</formula>
    </cfRule>
    <cfRule type="cellIs" dxfId="2887" priority="2938" operator="lessThan">
      <formula>100</formula>
    </cfRule>
    <cfRule type="cellIs" dxfId="2886" priority="2939" operator="equal">
      <formula>0</formula>
    </cfRule>
  </conditionalFormatting>
  <conditionalFormatting sqref="H139">
    <cfRule type="cellIs" dxfId="2885" priority="2421" operator="lessThan">
      <formula>100</formula>
    </cfRule>
    <cfRule type="cellIs" dxfId="2884" priority="2423" operator="equal">
      <formula>0</formula>
    </cfRule>
    <cfRule type="cellIs" dxfId="2883" priority="2422" operator="lessThan">
      <formula>100</formula>
    </cfRule>
  </conditionalFormatting>
  <conditionalFormatting sqref="H140">
    <cfRule type="cellIs" dxfId="2882" priority="2383" operator="lessThan">
      <formula>100</formula>
    </cfRule>
    <cfRule type="cellIs" dxfId="2881" priority="2384" operator="lessThan">
      <formula>100</formula>
    </cfRule>
    <cfRule type="cellIs" dxfId="2880" priority="2385" operator="equal">
      <formula>0</formula>
    </cfRule>
  </conditionalFormatting>
  <conditionalFormatting sqref="I2:I5 I9">
    <cfRule type="cellIs" dxfId="2879" priority="3241" operator="lessThan">
      <formula>100</formula>
    </cfRule>
  </conditionalFormatting>
  <conditionalFormatting sqref="I6:I8">
    <cfRule type="cellIs" dxfId="2878" priority="2351" operator="lessThan">
      <formula>100</formula>
    </cfRule>
    <cfRule type="cellIs" dxfId="2877" priority="2348" operator="lessThan">
      <formula>100</formula>
    </cfRule>
  </conditionalFormatting>
  <conditionalFormatting sqref="I139 T139 AA139 AD139">
    <cfRule type="cellIs" dxfId="2876" priority="2408" operator="lessThan">
      <formula>100</formula>
    </cfRule>
  </conditionalFormatting>
  <conditionalFormatting sqref="I139 T139 AD139">
    <cfRule type="cellIs" dxfId="2875" priority="2411" operator="lessThan">
      <formula>100</formula>
    </cfRule>
  </conditionalFormatting>
  <conditionalFormatting sqref="I140 T140 AA140 AD140">
    <cfRule type="cellIs" dxfId="2874" priority="2373" operator="lessThan">
      <formula>100</formula>
    </cfRule>
  </conditionalFormatting>
  <conditionalFormatting sqref="I140 T140 AD140">
    <cfRule type="cellIs" dxfId="2873" priority="2376" operator="lessThan">
      <formula>100</formula>
    </cfRule>
  </conditionalFormatting>
  <conditionalFormatting sqref="J6:J10 J20">
    <cfRule type="cellIs" dxfId="2872" priority="2279" operator="equal">
      <formula>0</formula>
    </cfRule>
  </conditionalFormatting>
  <conditionalFormatting sqref="J22">
    <cfRule type="cellIs" dxfId="2871" priority="2278" operator="equal">
      <formula>0</formula>
    </cfRule>
  </conditionalFormatting>
  <conditionalFormatting sqref="J28">
    <cfRule type="cellIs" dxfId="2870" priority="469" operator="equal">
      <formula>0</formula>
    </cfRule>
  </conditionalFormatting>
  <conditionalFormatting sqref="J29">
    <cfRule type="cellIs" dxfId="2869" priority="468" operator="equal">
      <formula>0</formula>
    </cfRule>
  </conditionalFormatting>
  <conditionalFormatting sqref="J30">
    <cfRule type="cellIs" dxfId="2868" priority="110" operator="equal">
      <formula>0</formula>
    </cfRule>
  </conditionalFormatting>
  <conditionalFormatting sqref="J31">
    <cfRule type="cellIs" dxfId="2867" priority="375" operator="equal">
      <formula>0</formula>
    </cfRule>
  </conditionalFormatting>
  <conditionalFormatting sqref="J37 J51">
    <cfRule type="cellIs" dxfId="2866" priority="2276" operator="equal">
      <formula>0</formula>
    </cfRule>
  </conditionalFormatting>
  <conditionalFormatting sqref="J39 J53 J130">
    <cfRule type="cellIs" dxfId="2865" priority="2275" operator="equal">
      <formula>0</formula>
    </cfRule>
  </conditionalFormatting>
  <conditionalFormatting sqref="J64">
    <cfRule type="cellIs" dxfId="2864" priority="2273" operator="equal">
      <formula>0</formula>
    </cfRule>
  </conditionalFormatting>
  <conditionalFormatting sqref="J66:J67">
    <cfRule type="cellIs" dxfId="2863" priority="1980" operator="equal">
      <formula>0</formula>
    </cfRule>
  </conditionalFormatting>
  <conditionalFormatting sqref="J78">
    <cfRule type="cellIs" dxfId="2862" priority="2272" operator="equal">
      <formula>0</formula>
    </cfRule>
  </conditionalFormatting>
  <conditionalFormatting sqref="J80">
    <cfRule type="cellIs" dxfId="2861" priority="2271" operator="equal">
      <formula>0</formula>
    </cfRule>
  </conditionalFormatting>
  <conditionalFormatting sqref="J88">
    <cfRule type="cellIs" dxfId="2860" priority="2270" operator="equal">
      <formula>0</formula>
    </cfRule>
  </conditionalFormatting>
  <conditionalFormatting sqref="J90">
    <cfRule type="cellIs" dxfId="2859" priority="2269" operator="equal">
      <formula>0</formula>
    </cfRule>
  </conditionalFormatting>
  <conditionalFormatting sqref="J107">
    <cfRule type="cellIs" dxfId="2858" priority="2266" operator="equal">
      <formula>0</formula>
    </cfRule>
  </conditionalFormatting>
  <conditionalFormatting sqref="J118">
    <cfRule type="cellIs" dxfId="2857" priority="2264" operator="equal">
      <formula>0</formula>
    </cfRule>
  </conditionalFormatting>
  <conditionalFormatting sqref="J120">
    <cfRule type="cellIs" dxfId="2856" priority="2263" operator="equal">
      <formula>0</formula>
    </cfRule>
  </conditionalFormatting>
  <conditionalFormatting sqref="J12:K12">
    <cfRule type="cellIs" dxfId="2855" priority="2245" operator="equal">
      <formula>0</formula>
    </cfRule>
  </conditionalFormatting>
  <conditionalFormatting sqref="J16:K16">
    <cfRule type="cellIs" dxfId="2854" priority="2244" operator="equal">
      <formula>0</formula>
    </cfRule>
  </conditionalFormatting>
  <conditionalFormatting sqref="J25:K26 J58:K58 J114:K114 J135:K135">
    <cfRule type="cellIs" dxfId="2853" priority="2230" operator="equal">
      <formula>0</formula>
    </cfRule>
  </conditionalFormatting>
  <conditionalFormatting sqref="J32:K33">
    <cfRule type="cellIs" dxfId="2852" priority="1949" operator="equal">
      <formula>0</formula>
    </cfRule>
  </conditionalFormatting>
  <conditionalFormatting sqref="J56:K56 J133:K133">
    <cfRule type="cellIs" dxfId="2851" priority="2232" operator="equal">
      <formula>0</formula>
    </cfRule>
  </conditionalFormatting>
  <conditionalFormatting sqref="J71:K71">
    <cfRule type="cellIs" dxfId="2850" priority="1967" operator="equal">
      <formula>0</formula>
    </cfRule>
  </conditionalFormatting>
  <conditionalFormatting sqref="J83:K83">
    <cfRule type="cellIs" dxfId="2849" priority="2200" operator="equal">
      <formula>0</formula>
    </cfRule>
  </conditionalFormatting>
  <conditionalFormatting sqref="J95:K95">
    <cfRule type="cellIs" dxfId="2848" priority="2175" operator="equal">
      <formula>0</formula>
    </cfRule>
  </conditionalFormatting>
  <conditionalFormatting sqref="J103:K103">
    <cfRule type="cellIs" dxfId="2847" priority="2162" operator="equal">
      <formula>0</formula>
    </cfRule>
  </conditionalFormatting>
  <conditionalFormatting sqref="J112:K112">
    <cfRule type="cellIs" dxfId="2846" priority="2147" operator="equal">
      <formula>0</formula>
    </cfRule>
  </conditionalFormatting>
  <conditionalFormatting sqref="J124:K124">
    <cfRule type="cellIs" dxfId="2845" priority="2129" operator="equal">
      <formula>0</formula>
    </cfRule>
  </conditionalFormatting>
  <conditionalFormatting sqref="J139:L139 N139">
    <cfRule type="cellIs" dxfId="2844" priority="1924" operator="lessThan">
      <formula>0</formula>
    </cfRule>
    <cfRule type="cellIs" dxfId="2843" priority="1923" operator="greaterThan">
      <formula>0</formula>
    </cfRule>
  </conditionalFormatting>
  <conditionalFormatting sqref="J140:L140 N140">
    <cfRule type="cellIs" dxfId="2842" priority="1909" operator="greaterThan">
      <formula>0</formula>
    </cfRule>
    <cfRule type="cellIs" dxfId="2841" priority="1910" operator="lessThan">
      <formula>0</formula>
    </cfRule>
  </conditionalFormatting>
  <conditionalFormatting sqref="K6:K7">
    <cfRule type="cellIs" dxfId="2840" priority="1896" operator="equal">
      <formula>0</formula>
    </cfRule>
  </conditionalFormatting>
  <conditionalFormatting sqref="K10">
    <cfRule type="cellIs" dxfId="2839" priority="2247" operator="equal">
      <formula>0</formula>
    </cfRule>
  </conditionalFormatting>
  <conditionalFormatting sqref="K20:K22">
    <cfRule type="cellIs" dxfId="2838" priority="2243" operator="equal">
      <formula>0</formula>
    </cfRule>
  </conditionalFormatting>
  <conditionalFormatting sqref="K28">
    <cfRule type="cellIs" dxfId="2837" priority="463" operator="equal">
      <formula>0</formula>
    </cfRule>
  </conditionalFormatting>
  <conditionalFormatting sqref="K29">
    <cfRule type="cellIs" dxfId="2836" priority="462" operator="equal">
      <formula>0</formula>
    </cfRule>
  </conditionalFormatting>
  <conditionalFormatting sqref="K30">
    <cfRule type="cellIs" dxfId="2835" priority="107" operator="equal">
      <formula>0</formula>
    </cfRule>
  </conditionalFormatting>
  <conditionalFormatting sqref="K31">
    <cfRule type="cellIs" dxfId="2834" priority="372" operator="equal">
      <formula>0</formula>
    </cfRule>
  </conditionalFormatting>
  <conditionalFormatting sqref="K37:K39 K51:K53 K129:K130">
    <cfRule type="cellIs" dxfId="2833" priority="2229" operator="equal">
      <formula>0</formula>
    </cfRule>
  </conditionalFormatting>
  <conditionalFormatting sqref="K64:K67">
    <cfRule type="cellIs" dxfId="2832" priority="1968" operator="equal">
      <formula>0</formula>
    </cfRule>
  </conditionalFormatting>
  <conditionalFormatting sqref="K78:K80">
    <cfRule type="cellIs" dxfId="2831" priority="2197" operator="equal">
      <formula>0</formula>
    </cfRule>
  </conditionalFormatting>
  <conditionalFormatting sqref="K88:K90">
    <cfRule type="cellIs" dxfId="2830" priority="2182" operator="equal">
      <formula>0</formula>
    </cfRule>
  </conditionalFormatting>
  <conditionalFormatting sqref="K107:K108">
    <cfRule type="cellIs" dxfId="2829" priority="2154" operator="equal">
      <formula>0</formula>
    </cfRule>
  </conditionalFormatting>
  <conditionalFormatting sqref="K118:K120">
    <cfRule type="cellIs" dxfId="2828" priority="2136" operator="equal">
      <formula>0</formula>
    </cfRule>
  </conditionalFormatting>
  <conditionalFormatting sqref="K6:L8">
    <cfRule type="cellIs" dxfId="2827" priority="1893" operator="greaterThan">
      <formula>0</formula>
    </cfRule>
    <cfRule type="cellIs" dxfId="2826" priority="1894" operator="lessThan">
      <formula>0</formula>
    </cfRule>
  </conditionalFormatting>
  <conditionalFormatting sqref="K9:L9">
    <cfRule type="cellIs" dxfId="2825" priority="1881" operator="lessThan">
      <formula>0</formula>
    </cfRule>
    <cfRule type="cellIs" dxfId="2824" priority="1880" operator="greaterThan">
      <formula>0</formula>
    </cfRule>
  </conditionalFormatting>
  <conditionalFormatting sqref="K9:P9">
    <cfRule type="cellIs" dxfId="2823" priority="1883" operator="equal">
      <formula>0</formula>
    </cfRule>
  </conditionalFormatting>
  <conditionalFormatting sqref="L6:L7">
    <cfRule type="cellIs" dxfId="2822" priority="1898" operator="equal">
      <formula>0</formula>
    </cfRule>
    <cfRule type="cellIs" dxfId="2821" priority="1897" operator="lessThan">
      <formula>100</formula>
    </cfRule>
  </conditionalFormatting>
  <conditionalFormatting sqref="L8">
    <cfRule type="cellIs" dxfId="2820" priority="1900" operator="equal">
      <formula>0</formula>
    </cfRule>
    <cfRule type="cellIs" dxfId="2819" priority="1899" operator="lessThan">
      <formula>100</formula>
    </cfRule>
  </conditionalFormatting>
  <conditionalFormatting sqref="L9">
    <cfRule type="cellIs" dxfId="2818" priority="1878" operator="equal">
      <formula>0</formula>
    </cfRule>
  </conditionalFormatting>
  <conditionalFormatting sqref="L10 L20">
    <cfRule type="cellIs" dxfId="2817" priority="2253" operator="equal">
      <formula>0</formula>
    </cfRule>
    <cfRule type="cellIs" dxfId="2816" priority="2252" operator="lessThan">
      <formula>100</formula>
    </cfRule>
  </conditionalFormatting>
  <conditionalFormatting sqref="L11 L17:L19 L21">
    <cfRule type="cellIs" dxfId="2815" priority="2259" operator="equal">
      <formula>0</formula>
    </cfRule>
  </conditionalFormatting>
  <conditionalFormatting sqref="L12 L22">
    <cfRule type="cellIs" dxfId="2814" priority="2250" operator="lessThan">
      <formula>100</formula>
    </cfRule>
    <cfRule type="cellIs" dxfId="2813" priority="2251" operator="equal">
      <formula>0</formula>
    </cfRule>
  </conditionalFormatting>
  <conditionalFormatting sqref="L13:L15">
    <cfRule type="cellIs" dxfId="2812" priority="2254" operator="lessThan">
      <formula>100</formula>
    </cfRule>
    <cfRule type="cellIs" dxfId="2811" priority="2255" operator="equal">
      <formula>0</formula>
    </cfRule>
  </conditionalFormatting>
  <conditionalFormatting sqref="L16">
    <cfRule type="cellIs" dxfId="2810" priority="2248" operator="lessThan">
      <formula>100</formula>
    </cfRule>
    <cfRule type="cellIs" dxfId="2809" priority="2249" operator="equal">
      <formula>0</formula>
    </cfRule>
  </conditionalFormatting>
  <conditionalFormatting sqref="L17:L18">
    <cfRule type="cellIs" dxfId="2808" priority="2256" operator="lessThan">
      <formula>100</formula>
    </cfRule>
    <cfRule type="cellIs" dxfId="2807" priority="2257" operator="lessThan">
      <formula>100</formula>
    </cfRule>
  </conditionalFormatting>
  <conditionalFormatting sqref="L19 L21 L11">
    <cfRule type="cellIs" dxfId="2806" priority="2258" operator="lessThan">
      <formula>100</formula>
    </cfRule>
  </conditionalFormatting>
  <conditionalFormatting sqref="L23 O23 K24 N24 K74:L74 N74:O74">
    <cfRule type="cellIs" dxfId="2805" priority="2284" operator="equal">
      <formula>0</formula>
    </cfRule>
  </conditionalFormatting>
  <conditionalFormatting sqref="L25 L37 L51 L56 L133">
    <cfRule type="cellIs" dxfId="2804" priority="2236" operator="equal">
      <formula>0</formula>
    </cfRule>
  </conditionalFormatting>
  <conditionalFormatting sqref="L25 L56 L133 L37 L51">
    <cfRule type="cellIs" dxfId="2803" priority="2235" operator="lessThan">
      <formula>100</formula>
    </cfRule>
  </conditionalFormatting>
  <conditionalFormatting sqref="L26 L58 L114 L135 L39 L53 L130">
    <cfRule type="cellIs" dxfId="2802" priority="2233" operator="lessThan">
      <formula>100</formula>
    </cfRule>
  </conditionalFormatting>
  <conditionalFormatting sqref="L26:L27 L39 L53 L58 L114 L130 L135">
    <cfRule type="cellIs" dxfId="2801" priority="2234" operator="equal">
      <formula>0</formula>
    </cfRule>
  </conditionalFormatting>
  <conditionalFormatting sqref="L27">
    <cfRule type="cellIs" dxfId="2800" priority="2261" operator="lessThan">
      <formula>100</formula>
    </cfRule>
  </conditionalFormatting>
  <conditionalFormatting sqref="L28">
    <cfRule type="cellIs" dxfId="2799" priority="466" operator="lessThan">
      <formula>100</formula>
    </cfRule>
    <cfRule type="cellIs" dxfId="2798" priority="467" operator="equal">
      <formula>0</formula>
    </cfRule>
  </conditionalFormatting>
  <conditionalFormatting sqref="L29">
    <cfRule type="cellIs" dxfId="2797" priority="465" operator="equal">
      <formula>0</formula>
    </cfRule>
    <cfRule type="cellIs" dxfId="2796" priority="464" operator="lessThan">
      <formula>100</formula>
    </cfRule>
  </conditionalFormatting>
  <conditionalFormatting sqref="L30">
    <cfRule type="cellIs" dxfId="2795" priority="109" operator="equal">
      <formula>0</formula>
    </cfRule>
    <cfRule type="cellIs" dxfId="2794" priority="108" operator="lessThan">
      <formula>100</formula>
    </cfRule>
  </conditionalFormatting>
  <conditionalFormatting sqref="L31">
    <cfRule type="cellIs" dxfId="2793" priority="374" operator="equal">
      <formula>0</formula>
    </cfRule>
    <cfRule type="cellIs" dxfId="2792" priority="373" operator="lessThan">
      <formula>100</formula>
    </cfRule>
  </conditionalFormatting>
  <conditionalFormatting sqref="L32">
    <cfRule type="cellIs" dxfId="2791" priority="2228" operator="equal">
      <formula>0</formula>
    </cfRule>
    <cfRule type="cellIs" dxfId="2790" priority="2227" operator="lessThan">
      <formula>100</formula>
    </cfRule>
  </conditionalFormatting>
  <conditionalFormatting sqref="L33">
    <cfRule type="cellIs" dxfId="2789" priority="1951" operator="equal">
      <formula>0</formula>
    </cfRule>
    <cfRule type="cellIs" dxfId="2788" priority="1950" operator="lessThan">
      <formula>100</formula>
    </cfRule>
  </conditionalFormatting>
  <conditionalFormatting sqref="L34:L35 L48:L49">
    <cfRule type="cellIs" dxfId="2787" priority="2240" operator="lessThan">
      <formula>100</formula>
    </cfRule>
    <cfRule type="cellIs" dxfId="2786" priority="2239" operator="lessThan">
      <formula>100</formula>
    </cfRule>
  </conditionalFormatting>
  <conditionalFormatting sqref="L34:L36 L38 L43 L48:L50 L52 L57 L113 L129 L134">
    <cfRule type="cellIs" dxfId="2785" priority="2242" operator="equal">
      <formula>0</formula>
    </cfRule>
  </conditionalFormatting>
  <conditionalFormatting sqref="L36 L50 L38 L52 L129 L43 L57 L113 L134">
    <cfRule type="cellIs" dxfId="2784" priority="2241" operator="lessThan">
      <formula>100</formula>
    </cfRule>
  </conditionalFormatting>
  <conditionalFormatting sqref="L40 L54 L59:L60 L131:L132 L136:L138">
    <cfRule type="cellIs" dxfId="2783" priority="2238" operator="equal">
      <formula>0</formula>
    </cfRule>
  </conditionalFormatting>
  <conditionalFormatting sqref="L41:L42">
    <cfRule type="cellIs" dxfId="2782" priority="2225" operator="equal">
      <formula>0</formula>
    </cfRule>
    <cfRule type="cellIs" dxfId="2781" priority="2224" operator="lessThan">
      <formula>100</formula>
    </cfRule>
  </conditionalFormatting>
  <conditionalFormatting sqref="L44:L47">
    <cfRule type="cellIs" dxfId="2780" priority="2174" operator="equal">
      <formula>0</formula>
    </cfRule>
    <cfRule type="cellIs" dxfId="2779" priority="2173" operator="lessThan">
      <formula>100</formula>
    </cfRule>
  </conditionalFormatting>
  <conditionalFormatting sqref="L55">
    <cfRule type="cellIs" dxfId="2778" priority="2223" operator="equal">
      <formula>0</formula>
    </cfRule>
    <cfRule type="cellIs" dxfId="2777" priority="2222" operator="lessThan">
      <formula>100</formula>
    </cfRule>
  </conditionalFormatting>
  <conditionalFormatting sqref="L59:L60 L136:L138 L40 L54 L131:L132">
    <cfRule type="cellIs" dxfId="2776" priority="2237" operator="lessThan">
      <formula>100</formula>
    </cfRule>
  </conditionalFormatting>
  <conditionalFormatting sqref="L61">
    <cfRule type="cellIs" dxfId="2775" priority="2219" operator="lessThan">
      <formula>100</formula>
    </cfRule>
    <cfRule type="cellIs" dxfId="2774" priority="2220" operator="lessThan">
      <formula>100</formula>
    </cfRule>
    <cfRule type="cellIs" dxfId="2773" priority="2221" operator="equal">
      <formula>0</formula>
    </cfRule>
  </conditionalFormatting>
  <conditionalFormatting sqref="L62">
    <cfRule type="cellIs" dxfId="2772" priority="2215" operator="lessThan">
      <formula>100</formula>
    </cfRule>
    <cfRule type="cellIs" dxfId="2771" priority="2216" operator="lessThan">
      <formula>100</formula>
    </cfRule>
  </conditionalFormatting>
  <conditionalFormatting sqref="L62:L63 L65">
    <cfRule type="cellIs" dxfId="2770" priority="2218" operator="equal">
      <formula>0</formula>
    </cfRule>
  </conditionalFormatting>
  <conditionalFormatting sqref="L63 L65">
    <cfRule type="cellIs" dxfId="2769" priority="2217" operator="lessThan">
      <formula>100</formula>
    </cfRule>
  </conditionalFormatting>
  <conditionalFormatting sqref="L64">
    <cfRule type="cellIs" dxfId="2768" priority="2214" operator="equal">
      <formula>0</formula>
    </cfRule>
    <cfRule type="cellIs" dxfId="2767" priority="2213" operator="lessThan">
      <formula>100</formula>
    </cfRule>
  </conditionalFormatting>
  <conditionalFormatting sqref="L66">
    <cfRule type="cellIs" dxfId="2766" priority="1947" operator="equal">
      <formula>0</formula>
    </cfRule>
    <cfRule type="cellIs" dxfId="2765" priority="1946" operator="lessThan">
      <formula>100</formula>
    </cfRule>
  </conditionalFormatting>
  <conditionalFormatting sqref="L67">
    <cfRule type="cellIs" dxfId="2764" priority="1972" operator="lessThan">
      <formula>100</formula>
    </cfRule>
    <cfRule type="cellIs" dxfId="2763" priority="1973" operator="equal">
      <formula>0</formula>
    </cfRule>
  </conditionalFormatting>
  <conditionalFormatting sqref="L68:L70">
    <cfRule type="cellIs" dxfId="2762" priority="1974" operator="lessThan">
      <formula>100</formula>
    </cfRule>
    <cfRule type="cellIs" dxfId="2761" priority="1975" operator="equal">
      <formula>0</formula>
    </cfRule>
  </conditionalFormatting>
  <conditionalFormatting sqref="L71">
    <cfRule type="cellIs" dxfId="2760" priority="1971" operator="equal">
      <formula>0</formula>
    </cfRule>
    <cfRule type="cellIs" dxfId="2759" priority="1970" operator="lessThan">
      <formula>100</formula>
    </cfRule>
  </conditionalFormatting>
  <conditionalFormatting sqref="L72:L73">
    <cfRule type="cellIs" dxfId="2758" priority="1977" operator="lessThan">
      <formula>100</formula>
    </cfRule>
    <cfRule type="cellIs" dxfId="2757" priority="1978" operator="equal">
      <formula>0</formula>
    </cfRule>
    <cfRule type="cellIs" dxfId="2756" priority="1976" operator="lessThan">
      <formula>100</formula>
    </cfRule>
  </conditionalFormatting>
  <conditionalFormatting sqref="L74 O74 M10:M27 P10:P27 O23 N24 L23 K24 P32:P127 M32:M138">
    <cfRule type="cellIs" dxfId="2755" priority="2283" operator="lessThan">
      <formula>100</formula>
    </cfRule>
  </conditionalFormatting>
  <conditionalFormatting sqref="L75:L76">
    <cfRule type="cellIs" dxfId="2754" priority="2207" operator="lessThan">
      <formula>100</formula>
    </cfRule>
    <cfRule type="cellIs" dxfId="2753" priority="2208" operator="lessThan">
      <formula>100</formula>
    </cfRule>
  </conditionalFormatting>
  <conditionalFormatting sqref="L75:L77 L79 L84">
    <cfRule type="cellIs" dxfId="2752" priority="2210" operator="equal">
      <formula>0</formula>
    </cfRule>
  </conditionalFormatting>
  <conditionalFormatting sqref="L77 L79 L84">
    <cfRule type="cellIs" dxfId="2751" priority="2209" operator="lessThan">
      <formula>100</formula>
    </cfRule>
  </conditionalFormatting>
  <conditionalFormatting sqref="L78 L83">
    <cfRule type="cellIs" dxfId="2750" priority="2204" operator="equal">
      <formula>0</formula>
    </cfRule>
  </conditionalFormatting>
  <conditionalFormatting sqref="L80">
    <cfRule type="cellIs" dxfId="2749" priority="2202" operator="equal">
      <formula>0</formula>
    </cfRule>
    <cfRule type="cellIs" dxfId="2748" priority="2201" operator="lessThan">
      <formula>100</formula>
    </cfRule>
  </conditionalFormatting>
  <conditionalFormatting sqref="L81">
    <cfRule type="cellIs" dxfId="2747" priority="2205" operator="lessThan">
      <formula>100</formula>
    </cfRule>
    <cfRule type="cellIs" dxfId="2746" priority="2206" operator="equal">
      <formula>0</formula>
    </cfRule>
  </conditionalFormatting>
  <conditionalFormatting sqref="L82">
    <cfRule type="cellIs" dxfId="2745" priority="2195" operator="lessThan">
      <formula>100</formula>
    </cfRule>
    <cfRule type="cellIs" dxfId="2744" priority="2196" operator="equal">
      <formula>0</formula>
    </cfRule>
  </conditionalFormatting>
  <conditionalFormatting sqref="L83 L78">
    <cfRule type="cellIs" dxfId="2743" priority="2203" operator="lessThan">
      <formula>100</formula>
    </cfRule>
  </conditionalFormatting>
  <conditionalFormatting sqref="L85:L86">
    <cfRule type="cellIs" dxfId="2742" priority="2191" operator="lessThan">
      <formula>100</formula>
    </cfRule>
    <cfRule type="cellIs" dxfId="2741" priority="2192" operator="lessThan">
      <formula>100</formula>
    </cfRule>
  </conditionalFormatting>
  <conditionalFormatting sqref="L85:L87 L89">
    <cfRule type="cellIs" dxfId="2740" priority="2194" operator="equal">
      <formula>0</formula>
    </cfRule>
  </conditionalFormatting>
  <conditionalFormatting sqref="L87 L89">
    <cfRule type="cellIs" dxfId="2739" priority="2193" operator="lessThan">
      <formula>100</formula>
    </cfRule>
  </conditionalFormatting>
  <conditionalFormatting sqref="L88">
    <cfRule type="cellIs" dxfId="2738" priority="2187" operator="lessThan">
      <formula>100</formula>
    </cfRule>
    <cfRule type="cellIs" dxfId="2737" priority="2188" operator="equal">
      <formula>0</formula>
    </cfRule>
  </conditionalFormatting>
  <conditionalFormatting sqref="L90">
    <cfRule type="cellIs" dxfId="2736" priority="2186" operator="equal">
      <formula>0</formula>
    </cfRule>
    <cfRule type="cellIs" dxfId="2735" priority="2185" operator="lessThan">
      <formula>100</formula>
    </cfRule>
  </conditionalFormatting>
  <conditionalFormatting sqref="L91">
    <cfRule type="cellIs" dxfId="2734" priority="2189" operator="lessThan">
      <formula>100</formula>
    </cfRule>
    <cfRule type="cellIs" dxfId="2733" priority="2190" operator="equal">
      <formula>0</formula>
    </cfRule>
  </conditionalFormatting>
  <conditionalFormatting sqref="L92:L93">
    <cfRule type="cellIs" dxfId="2732" priority="2179" operator="lessThan">
      <formula>100</formula>
    </cfRule>
    <cfRule type="cellIs" dxfId="2731" priority="2178" operator="lessThan">
      <formula>100</formula>
    </cfRule>
  </conditionalFormatting>
  <conditionalFormatting sqref="L92:L94 K96">
    <cfRule type="cellIs" dxfId="2730" priority="2181" operator="equal">
      <formula>0</formula>
    </cfRule>
  </conditionalFormatting>
  <conditionalFormatting sqref="L94 K96">
    <cfRule type="cellIs" dxfId="2729" priority="2180" operator="lessThan">
      <formula>100</formula>
    </cfRule>
  </conditionalFormatting>
  <conditionalFormatting sqref="L95">
    <cfRule type="cellIs" dxfId="2728" priority="2176" operator="lessThan">
      <formula>100</formula>
    </cfRule>
    <cfRule type="cellIs" dxfId="2727" priority="2177" operator="equal">
      <formula>0</formula>
    </cfRule>
  </conditionalFormatting>
  <conditionalFormatting sqref="L97:L98">
    <cfRule type="cellIs" dxfId="2726" priority="2169" operator="lessThan">
      <formula>100</formula>
    </cfRule>
    <cfRule type="cellIs" dxfId="2725" priority="2170" operator="lessThan">
      <formula>100</formula>
    </cfRule>
  </conditionalFormatting>
  <conditionalFormatting sqref="L97:L99">
    <cfRule type="cellIs" dxfId="2724" priority="2172" operator="equal">
      <formula>0</formula>
    </cfRule>
  </conditionalFormatting>
  <conditionalFormatting sqref="L99">
    <cfRule type="cellIs" dxfId="2723" priority="2171" operator="lessThan">
      <formula>100</formula>
    </cfRule>
  </conditionalFormatting>
  <conditionalFormatting sqref="L100:L101">
    <cfRule type="cellIs" dxfId="2722" priority="2166" operator="lessThan">
      <formula>100</formula>
    </cfRule>
    <cfRule type="cellIs" dxfId="2721" priority="2165" operator="lessThan">
      <formula>100</formula>
    </cfRule>
  </conditionalFormatting>
  <conditionalFormatting sqref="L100:L102">
    <cfRule type="cellIs" dxfId="2720" priority="2168" operator="equal">
      <formula>0</formula>
    </cfRule>
  </conditionalFormatting>
  <conditionalFormatting sqref="L102">
    <cfRule type="cellIs" dxfId="2719" priority="2167" operator="lessThan">
      <formula>100</formula>
    </cfRule>
  </conditionalFormatting>
  <conditionalFormatting sqref="L103">
    <cfRule type="cellIs" dxfId="2718" priority="2164" operator="equal">
      <formula>0</formula>
    </cfRule>
    <cfRule type="cellIs" dxfId="2717" priority="2163" operator="lessThan">
      <formula>100</formula>
    </cfRule>
  </conditionalFormatting>
  <conditionalFormatting sqref="L104:L105">
    <cfRule type="cellIs" dxfId="2716" priority="2159" operator="lessThan">
      <formula>100</formula>
    </cfRule>
    <cfRule type="cellIs" dxfId="2715" priority="2158" operator="lessThan">
      <formula>100</formula>
    </cfRule>
  </conditionalFormatting>
  <conditionalFormatting sqref="L104:L106 L108">
    <cfRule type="cellIs" dxfId="2714" priority="2161" operator="equal">
      <formula>0</formula>
    </cfRule>
  </conditionalFormatting>
  <conditionalFormatting sqref="L106 L108">
    <cfRule type="cellIs" dxfId="2713" priority="2160" operator="lessThan">
      <formula>100</formula>
    </cfRule>
  </conditionalFormatting>
  <conditionalFormatting sqref="L107">
    <cfRule type="cellIs" dxfId="2712" priority="2157" operator="equal">
      <formula>0</formula>
    </cfRule>
    <cfRule type="cellIs" dxfId="2711" priority="2156" operator="lessThan">
      <formula>100</formula>
    </cfRule>
  </conditionalFormatting>
  <conditionalFormatting sqref="L109:L110">
    <cfRule type="cellIs" dxfId="2710" priority="2151" operator="lessThan">
      <formula>100</formula>
    </cfRule>
    <cfRule type="cellIs" dxfId="2709" priority="2150" operator="lessThan">
      <formula>100</formula>
    </cfRule>
  </conditionalFormatting>
  <conditionalFormatting sqref="L109:L111">
    <cfRule type="cellIs" dxfId="2708" priority="2153" operator="equal">
      <formula>0</formula>
    </cfRule>
  </conditionalFormatting>
  <conditionalFormatting sqref="L111">
    <cfRule type="cellIs" dxfId="2707" priority="2152" operator="lessThan">
      <formula>100</formula>
    </cfRule>
  </conditionalFormatting>
  <conditionalFormatting sqref="L112">
    <cfRule type="cellIs" dxfId="2706" priority="2148" operator="lessThan">
      <formula>100</formula>
    </cfRule>
    <cfRule type="cellIs" dxfId="2705" priority="2149" operator="equal">
      <formula>0</formula>
    </cfRule>
  </conditionalFormatting>
  <conditionalFormatting sqref="L115:L116">
    <cfRule type="cellIs" dxfId="2704" priority="2144" operator="lessThan">
      <formula>100</formula>
    </cfRule>
    <cfRule type="cellIs" dxfId="2703" priority="2143" operator="lessThan">
      <formula>100</formula>
    </cfRule>
  </conditionalFormatting>
  <conditionalFormatting sqref="L115:L117 L119">
    <cfRule type="cellIs" dxfId="2702" priority="2146" operator="equal">
      <formula>0</formula>
    </cfRule>
  </conditionalFormatting>
  <conditionalFormatting sqref="L117 L119">
    <cfRule type="cellIs" dxfId="2701" priority="2145" operator="lessThan">
      <formula>100</formula>
    </cfRule>
  </conditionalFormatting>
  <conditionalFormatting sqref="L118">
    <cfRule type="cellIs" dxfId="2700" priority="2142" operator="equal">
      <formula>0</formula>
    </cfRule>
    <cfRule type="cellIs" dxfId="2699" priority="2141" operator="lessThan">
      <formula>100</formula>
    </cfRule>
  </conditionalFormatting>
  <conditionalFormatting sqref="L120">
    <cfRule type="cellIs" dxfId="2698" priority="2137" operator="lessThan">
      <formula>100</formula>
    </cfRule>
    <cfRule type="cellIs" dxfId="2697" priority="2138" operator="equal">
      <formula>0</formula>
    </cfRule>
  </conditionalFormatting>
  <conditionalFormatting sqref="L121:L122">
    <cfRule type="cellIs" dxfId="2696" priority="2132" operator="lessThan">
      <formula>100</formula>
    </cfRule>
    <cfRule type="cellIs" dxfId="2695" priority="2133" operator="lessThan">
      <formula>100</formula>
    </cfRule>
  </conditionalFormatting>
  <conditionalFormatting sqref="L121:L123">
    <cfRule type="cellIs" dxfId="2694" priority="2135" operator="equal">
      <formula>0</formula>
    </cfRule>
  </conditionalFormatting>
  <conditionalFormatting sqref="L123">
    <cfRule type="cellIs" dxfId="2693" priority="2134" operator="lessThan">
      <formula>100</formula>
    </cfRule>
  </conditionalFormatting>
  <conditionalFormatting sqref="L124">
    <cfRule type="cellIs" dxfId="2692" priority="2130" operator="lessThan">
      <formula>100</formula>
    </cfRule>
    <cfRule type="cellIs" dxfId="2691" priority="2131" operator="equal">
      <formula>0</formula>
    </cfRule>
  </conditionalFormatting>
  <conditionalFormatting sqref="L125:L126">
    <cfRule type="cellIs" dxfId="2690" priority="2125" operator="lessThan">
      <formula>100</formula>
    </cfRule>
    <cfRule type="cellIs" dxfId="2689" priority="2126" operator="lessThan">
      <formula>100</formula>
    </cfRule>
  </conditionalFormatting>
  <conditionalFormatting sqref="L125:L127">
    <cfRule type="cellIs" dxfId="2688" priority="2128" operator="equal">
      <formula>0</formula>
    </cfRule>
  </conditionalFormatting>
  <conditionalFormatting sqref="L127">
    <cfRule type="cellIs" dxfId="2687" priority="2127" operator="lessThan">
      <formula>100</formula>
    </cfRule>
  </conditionalFormatting>
  <conditionalFormatting sqref="L128">
    <cfRule type="cellIs" dxfId="2686" priority="2122" operator="lessThan">
      <formula>100</formula>
    </cfRule>
    <cfRule type="cellIs" dxfId="2685" priority="2123" operator="lessThan">
      <formula>100</formula>
    </cfRule>
    <cfRule type="cellIs" dxfId="2684" priority="2124" operator="equal">
      <formula>0</formula>
    </cfRule>
  </conditionalFormatting>
  <conditionalFormatting sqref="L139">
    <cfRule type="cellIs" dxfId="2683" priority="1926" operator="lessThan">
      <formula>100</formula>
    </cfRule>
    <cfRule type="cellIs" dxfId="2682" priority="1928" operator="equal">
      <formula>0</formula>
    </cfRule>
    <cfRule type="cellIs" dxfId="2681" priority="1927" operator="lessThan">
      <formula>100</formula>
    </cfRule>
  </conditionalFormatting>
  <conditionalFormatting sqref="L140">
    <cfRule type="cellIs" dxfId="2680" priority="1914" operator="equal">
      <formula>0</formula>
    </cfRule>
    <cfRule type="cellIs" dxfId="2679" priority="1913" operator="lessThan">
      <formula>100</formula>
    </cfRule>
    <cfRule type="cellIs" dxfId="2678" priority="1912" operator="lessThan">
      <formula>100</formula>
    </cfRule>
  </conditionalFormatting>
  <conditionalFormatting sqref="M2">
    <cfRule type="cellIs" dxfId="2677" priority="2282" operator="lessThan">
      <formula>100</formula>
    </cfRule>
  </conditionalFormatting>
  <conditionalFormatting sqref="M5">
    <cfRule type="cellIs" dxfId="2676" priority="2121" operator="lessThan">
      <formula>100</formula>
    </cfRule>
  </conditionalFormatting>
  <conditionalFormatting sqref="M6:M8">
    <cfRule type="cellIs" dxfId="2675" priority="1892" operator="lessThan">
      <formula>100</formula>
    </cfRule>
    <cfRule type="cellIs" dxfId="2674" priority="1895" operator="lessThan">
      <formula>100</formula>
    </cfRule>
  </conditionalFormatting>
  <conditionalFormatting sqref="M9">
    <cfRule type="cellIs" dxfId="2673" priority="1879" operator="lessThan">
      <formula>100</formula>
    </cfRule>
    <cfRule type="cellIs" dxfId="2672" priority="1882" operator="lessThan">
      <formula>100</formula>
    </cfRule>
    <cfRule type="cellIs" dxfId="2671" priority="1884" operator="lessThan">
      <formula>100</formula>
    </cfRule>
  </conditionalFormatting>
  <conditionalFormatting sqref="M28:M29 P28:P29">
    <cfRule type="cellIs" dxfId="2670" priority="470" operator="lessThan">
      <formula>100</formula>
    </cfRule>
  </conditionalFormatting>
  <conditionalFormatting sqref="M30 P30">
    <cfRule type="cellIs" dxfId="2669" priority="111" operator="lessThan">
      <formula>100</formula>
    </cfRule>
  </conditionalFormatting>
  <conditionalFormatting sqref="M31 P31">
    <cfRule type="cellIs" dxfId="2668" priority="376" operator="lessThan">
      <formula>100</formula>
    </cfRule>
  </conditionalFormatting>
  <conditionalFormatting sqref="M139">
    <cfRule type="cellIs" dxfId="2667" priority="1922" operator="lessThan">
      <formula>100</formula>
    </cfRule>
    <cfRule type="cellIs" dxfId="2666" priority="1925" operator="lessThan">
      <formula>100</formula>
    </cfRule>
  </conditionalFormatting>
  <conditionalFormatting sqref="M140">
    <cfRule type="cellIs" dxfId="2665" priority="1908" operator="lessThan">
      <formula>100</formula>
    </cfRule>
    <cfRule type="cellIs" dxfId="2664" priority="1911" operator="lessThan">
      <formula>100</formula>
    </cfRule>
  </conditionalFormatting>
  <conditionalFormatting sqref="N6:N7">
    <cfRule type="cellIs" dxfId="2663" priority="1887" operator="equal">
      <formula>0</formula>
    </cfRule>
  </conditionalFormatting>
  <conditionalFormatting sqref="N10">
    <cfRule type="cellIs" dxfId="2662" priority="2105" operator="equal">
      <formula>0</formula>
    </cfRule>
  </conditionalFormatting>
  <conditionalFormatting sqref="N12">
    <cfRule type="cellIs" dxfId="2661" priority="2103" operator="equal">
      <formula>0</formula>
    </cfRule>
  </conditionalFormatting>
  <conditionalFormatting sqref="N16">
    <cfRule type="cellIs" dxfId="2660" priority="2102" operator="equal">
      <formula>0</formula>
    </cfRule>
  </conditionalFormatting>
  <conditionalFormatting sqref="N20:N22">
    <cfRule type="cellIs" dxfId="2659" priority="2101" operator="equal">
      <formula>0</formula>
    </cfRule>
  </conditionalFormatting>
  <conditionalFormatting sqref="N25:N26 N58 N114 N135">
    <cfRule type="cellIs" dxfId="2658" priority="2088" operator="equal">
      <formula>0</formula>
    </cfRule>
  </conditionalFormatting>
  <conditionalFormatting sqref="N28">
    <cfRule type="cellIs" dxfId="2657" priority="457" operator="equal">
      <formula>0</formula>
    </cfRule>
  </conditionalFormatting>
  <conditionalFormatting sqref="N29">
    <cfRule type="cellIs" dxfId="2656" priority="456" operator="equal">
      <formula>0</formula>
    </cfRule>
  </conditionalFormatting>
  <conditionalFormatting sqref="N30">
    <cfRule type="cellIs" dxfId="2655" priority="104" operator="equal">
      <formula>0</formula>
    </cfRule>
  </conditionalFormatting>
  <conditionalFormatting sqref="N31">
    <cfRule type="cellIs" dxfId="2654" priority="369" operator="equal">
      <formula>0</formula>
    </cfRule>
  </conditionalFormatting>
  <conditionalFormatting sqref="N32:N33">
    <cfRule type="cellIs" dxfId="2653" priority="1948" operator="equal">
      <formula>0</formula>
    </cfRule>
  </conditionalFormatting>
  <conditionalFormatting sqref="N37:N39 N51:N53 N129:N130">
    <cfRule type="cellIs" dxfId="2652" priority="2087" operator="equal">
      <formula>0</formula>
    </cfRule>
  </conditionalFormatting>
  <conditionalFormatting sqref="N38">
    <cfRule type="cellIs" dxfId="2651" priority="1936" operator="equal">
      <formula>0</formula>
    </cfRule>
  </conditionalFormatting>
  <conditionalFormatting sqref="N56 N133">
    <cfRule type="cellIs" dxfId="2650" priority="2090" operator="equal">
      <formula>0</formula>
    </cfRule>
  </conditionalFormatting>
  <conditionalFormatting sqref="N64:N67">
    <cfRule type="cellIs" dxfId="2649" priority="1954" operator="equal">
      <formula>0</formula>
    </cfRule>
  </conditionalFormatting>
  <conditionalFormatting sqref="N71">
    <cfRule type="cellIs" dxfId="2648" priority="1953" operator="equal">
      <formula>0</formula>
    </cfRule>
  </conditionalFormatting>
  <conditionalFormatting sqref="N78:N80">
    <cfRule type="cellIs" dxfId="2647" priority="2055" operator="equal">
      <formula>0</formula>
    </cfRule>
  </conditionalFormatting>
  <conditionalFormatting sqref="N83">
    <cfRule type="cellIs" dxfId="2646" priority="2058" operator="equal">
      <formula>0</formula>
    </cfRule>
  </conditionalFormatting>
  <conditionalFormatting sqref="N88:N90">
    <cfRule type="cellIs" dxfId="2645" priority="2040" operator="equal">
      <formula>0</formula>
    </cfRule>
  </conditionalFormatting>
  <conditionalFormatting sqref="N95">
    <cfRule type="cellIs" dxfId="2644" priority="2033" operator="equal">
      <formula>0</formula>
    </cfRule>
  </conditionalFormatting>
  <conditionalFormatting sqref="N103">
    <cfRule type="cellIs" dxfId="2643" priority="2020" operator="equal">
      <formula>0</formula>
    </cfRule>
  </conditionalFormatting>
  <conditionalFormatting sqref="N107:N108">
    <cfRule type="cellIs" dxfId="2642" priority="2012" operator="equal">
      <formula>0</formula>
    </cfRule>
  </conditionalFormatting>
  <conditionalFormatting sqref="N112">
    <cfRule type="cellIs" dxfId="2641" priority="2005" operator="equal">
      <formula>0</formula>
    </cfRule>
  </conditionalFormatting>
  <conditionalFormatting sqref="N118:N120">
    <cfRule type="cellIs" dxfId="2640" priority="1994" operator="equal">
      <formula>0</formula>
    </cfRule>
  </conditionalFormatting>
  <conditionalFormatting sqref="N124">
    <cfRule type="cellIs" dxfId="2639" priority="1987" operator="equal">
      <formula>0</formula>
    </cfRule>
  </conditionalFormatting>
  <conditionalFormatting sqref="N128 J6:J9 N129:O138 J96:K96 N97:O127 N96 J97:L138 J10:L23 N25:O27 N24 J25:L27 J24:K24 J32:L95 N32:O95">
    <cfRule type="cellIs" dxfId="2638" priority="1942" operator="lessThan">
      <formula>0</formula>
    </cfRule>
    <cfRule type="cellIs" dxfId="2637" priority="1941" operator="greaterThan">
      <formula>0</formula>
    </cfRule>
  </conditionalFormatting>
  <conditionalFormatting sqref="N28:O29 J28:L29">
    <cfRule type="cellIs" dxfId="2636" priority="454" operator="greaterThan">
      <formula>0</formula>
    </cfRule>
    <cfRule type="cellIs" dxfId="2635" priority="455" operator="lessThan">
      <formula>0</formula>
    </cfRule>
  </conditionalFormatting>
  <conditionalFormatting sqref="N30:O30 J30:L30">
    <cfRule type="cellIs" dxfId="2634" priority="103" operator="lessThan">
      <formula>0</formula>
    </cfRule>
    <cfRule type="cellIs" dxfId="2633" priority="102" operator="greaterThan">
      <formula>0</formula>
    </cfRule>
  </conditionalFormatting>
  <conditionalFormatting sqref="N31:O31 J31:L31">
    <cfRule type="cellIs" dxfId="2632" priority="368" operator="lessThan">
      <formula>0</formula>
    </cfRule>
    <cfRule type="cellIs" dxfId="2631" priority="367" operator="greaterThan">
      <formula>0</formula>
    </cfRule>
  </conditionalFormatting>
  <conditionalFormatting sqref="O6:O7">
    <cfRule type="cellIs" dxfId="2630" priority="1889" operator="equal">
      <formula>0</formula>
    </cfRule>
    <cfRule type="cellIs" dxfId="2629" priority="1888" operator="lessThan">
      <formula>100</formula>
    </cfRule>
  </conditionalFormatting>
  <conditionalFormatting sqref="O8">
    <cfRule type="cellIs" dxfId="2628" priority="1890" operator="lessThan">
      <formula>100</formula>
    </cfRule>
    <cfRule type="cellIs" dxfId="2627" priority="1891" operator="equal">
      <formula>0</formula>
    </cfRule>
  </conditionalFormatting>
  <conditionalFormatting sqref="O9">
    <cfRule type="cellIs" dxfId="2626" priority="1874" operator="equal">
      <formula>0</formula>
    </cfRule>
  </conditionalFormatting>
  <conditionalFormatting sqref="O10 O20">
    <cfRule type="cellIs" dxfId="2625" priority="2110" operator="lessThan">
      <formula>100</formula>
    </cfRule>
    <cfRule type="cellIs" dxfId="2624" priority="2111" operator="equal">
      <formula>0</formula>
    </cfRule>
  </conditionalFormatting>
  <conditionalFormatting sqref="O11 O17:O19 O21">
    <cfRule type="cellIs" dxfId="2623" priority="2117" operator="equal">
      <formula>0</formula>
    </cfRule>
  </conditionalFormatting>
  <conditionalFormatting sqref="O12 O22">
    <cfRule type="cellIs" dxfId="2622" priority="2108" operator="lessThan">
      <formula>100</formula>
    </cfRule>
    <cfRule type="cellIs" dxfId="2621" priority="2109" operator="equal">
      <formula>0</formula>
    </cfRule>
  </conditionalFormatting>
  <conditionalFormatting sqref="O13:O15">
    <cfRule type="cellIs" dxfId="2620" priority="2113" operator="equal">
      <formula>0</formula>
    </cfRule>
    <cfRule type="cellIs" dxfId="2619" priority="2112" operator="lessThan">
      <formula>100</formula>
    </cfRule>
  </conditionalFormatting>
  <conditionalFormatting sqref="O16">
    <cfRule type="cellIs" dxfId="2618" priority="2107" operator="equal">
      <formula>0</formula>
    </cfRule>
    <cfRule type="cellIs" dxfId="2617" priority="2106" operator="lessThan">
      <formula>100</formula>
    </cfRule>
  </conditionalFormatting>
  <conditionalFormatting sqref="O17:O18">
    <cfRule type="cellIs" dxfId="2616" priority="2114" operator="lessThan">
      <formula>100</formula>
    </cfRule>
    <cfRule type="cellIs" dxfId="2615" priority="2115" operator="lessThan">
      <formula>100</formula>
    </cfRule>
  </conditionalFormatting>
  <conditionalFormatting sqref="O19 O21 O11">
    <cfRule type="cellIs" dxfId="2614" priority="2116" operator="lessThan">
      <formula>100</formula>
    </cfRule>
  </conditionalFormatting>
  <conditionalFormatting sqref="O25 O37 O51 O56 O133">
    <cfRule type="cellIs" dxfId="2613" priority="2094" operator="equal">
      <formula>0</formula>
    </cfRule>
  </conditionalFormatting>
  <conditionalFormatting sqref="O25 O56 O133 O37 O51">
    <cfRule type="cellIs" dxfId="2612" priority="2093" operator="lessThan">
      <formula>100</formula>
    </cfRule>
  </conditionalFormatting>
  <conditionalFormatting sqref="O26 O58 O114 O135 O39 O53 O130">
    <cfRule type="cellIs" dxfId="2611" priority="2091" operator="lessThan">
      <formula>100</formula>
    </cfRule>
  </conditionalFormatting>
  <conditionalFormatting sqref="O26:O27 O39 O53 O58 O114 O130 O135">
    <cfRule type="cellIs" dxfId="2610" priority="2092" operator="equal">
      <formula>0</formula>
    </cfRule>
  </conditionalFormatting>
  <conditionalFormatting sqref="O27">
    <cfRule type="cellIs" dxfId="2609" priority="2119" operator="lessThan">
      <formula>100</formula>
    </cfRule>
  </conditionalFormatting>
  <conditionalFormatting sqref="O28">
    <cfRule type="cellIs" dxfId="2608" priority="461" operator="equal">
      <formula>0</formula>
    </cfRule>
    <cfRule type="cellIs" dxfId="2607" priority="460" operator="lessThan">
      <formula>100</formula>
    </cfRule>
  </conditionalFormatting>
  <conditionalFormatting sqref="O29">
    <cfRule type="cellIs" dxfId="2606" priority="459" operator="equal">
      <formula>0</formula>
    </cfRule>
    <cfRule type="cellIs" dxfId="2605" priority="458" operator="lessThan">
      <formula>100</formula>
    </cfRule>
  </conditionalFormatting>
  <conditionalFormatting sqref="O30">
    <cfRule type="cellIs" dxfId="2604" priority="106" operator="equal">
      <formula>0</formula>
    </cfRule>
    <cfRule type="cellIs" dxfId="2603" priority="105" operator="lessThan">
      <formula>100</formula>
    </cfRule>
  </conditionalFormatting>
  <conditionalFormatting sqref="O31">
    <cfRule type="cellIs" dxfId="2602" priority="371" operator="equal">
      <formula>0</formula>
    </cfRule>
    <cfRule type="cellIs" dxfId="2601" priority="370" operator="lessThan">
      <formula>100</formula>
    </cfRule>
  </conditionalFormatting>
  <conditionalFormatting sqref="O32">
    <cfRule type="cellIs" dxfId="2600" priority="2086" operator="equal">
      <formula>0</formula>
    </cfRule>
    <cfRule type="cellIs" dxfId="2599" priority="2085" operator="lessThan">
      <formula>100</formula>
    </cfRule>
  </conditionalFormatting>
  <conditionalFormatting sqref="O33">
    <cfRule type="cellIs" dxfId="2598" priority="1945" operator="equal">
      <formula>0</formula>
    </cfRule>
    <cfRule type="cellIs" dxfId="2597" priority="1944" operator="lessThan">
      <formula>100</formula>
    </cfRule>
  </conditionalFormatting>
  <conditionalFormatting sqref="O34:O35 O48:O49">
    <cfRule type="cellIs" dxfId="2596" priority="2097" operator="lessThan">
      <formula>100</formula>
    </cfRule>
    <cfRule type="cellIs" dxfId="2595" priority="2098" operator="lessThan">
      <formula>100</formula>
    </cfRule>
  </conditionalFormatting>
  <conditionalFormatting sqref="O34:O36 O38 O43 O48:O50 O52 O57 O113 O129 O134">
    <cfRule type="cellIs" dxfId="2594" priority="2100" operator="equal">
      <formula>0</formula>
    </cfRule>
  </conditionalFormatting>
  <conditionalFormatting sqref="O36 O50 O38 O52 O129 O43 O57 O113 O134">
    <cfRule type="cellIs" dxfId="2593" priority="2099" operator="lessThan">
      <formula>100</formula>
    </cfRule>
  </conditionalFormatting>
  <conditionalFormatting sqref="O38">
    <cfRule type="cellIs" dxfId="2592" priority="1939" operator="greaterThan">
      <formula>0</formula>
    </cfRule>
    <cfRule type="cellIs" dxfId="2591" priority="1938" operator="lessThan">
      <formula>0</formula>
    </cfRule>
    <cfRule type="cellIs" dxfId="2590" priority="1937" operator="equal">
      <formula>0</formula>
    </cfRule>
  </conditionalFormatting>
  <conditionalFormatting sqref="O40 O54 O59:O60 O131:O132 O136:O138">
    <cfRule type="cellIs" dxfId="2589" priority="2096" operator="equal">
      <formula>0</formula>
    </cfRule>
  </conditionalFormatting>
  <conditionalFormatting sqref="O41:O42">
    <cfRule type="cellIs" dxfId="2588" priority="2083" operator="equal">
      <formula>0</formula>
    </cfRule>
    <cfRule type="cellIs" dxfId="2587" priority="2082" operator="lessThan">
      <formula>100</formula>
    </cfRule>
  </conditionalFormatting>
  <conditionalFormatting sqref="O44:O47">
    <cfRule type="cellIs" dxfId="2586" priority="2031" operator="lessThan">
      <formula>100</formula>
    </cfRule>
    <cfRule type="cellIs" dxfId="2585" priority="2032" operator="equal">
      <formula>0</formula>
    </cfRule>
  </conditionalFormatting>
  <conditionalFormatting sqref="O55">
    <cfRule type="cellIs" dxfId="2584" priority="2081" operator="equal">
      <formula>0</formula>
    </cfRule>
    <cfRule type="cellIs" dxfId="2583" priority="2080" operator="lessThan">
      <formula>100</formula>
    </cfRule>
  </conditionalFormatting>
  <conditionalFormatting sqref="O59:O60 O136:O138 O40 O54 O131:O132">
    <cfRule type="cellIs" dxfId="2582" priority="2095" operator="lessThan">
      <formula>100</formula>
    </cfRule>
  </conditionalFormatting>
  <conditionalFormatting sqref="O61">
    <cfRule type="cellIs" dxfId="2581" priority="2077" operator="lessThan">
      <formula>100</formula>
    </cfRule>
    <cfRule type="cellIs" dxfId="2580" priority="2078" operator="lessThan">
      <formula>100</formula>
    </cfRule>
    <cfRule type="cellIs" dxfId="2579" priority="2079" operator="equal">
      <formula>0</formula>
    </cfRule>
  </conditionalFormatting>
  <conditionalFormatting sqref="O62">
    <cfRule type="cellIs" dxfId="2578" priority="2073" operator="lessThan">
      <formula>100</formula>
    </cfRule>
    <cfRule type="cellIs" dxfId="2577" priority="2074" operator="lessThan">
      <formula>100</formula>
    </cfRule>
  </conditionalFormatting>
  <conditionalFormatting sqref="O62:O63 O65">
    <cfRule type="cellIs" dxfId="2576" priority="2076" operator="equal">
      <formula>0</formula>
    </cfRule>
  </conditionalFormatting>
  <conditionalFormatting sqref="O63 O65">
    <cfRule type="cellIs" dxfId="2575" priority="2075" operator="lessThan">
      <formula>100</formula>
    </cfRule>
  </conditionalFormatting>
  <conditionalFormatting sqref="O64">
    <cfRule type="cellIs" dxfId="2574" priority="2071" operator="lessThan">
      <formula>100</formula>
    </cfRule>
    <cfRule type="cellIs" dxfId="2573" priority="2072" operator="equal">
      <formula>0</formula>
    </cfRule>
  </conditionalFormatting>
  <conditionalFormatting sqref="O66">
    <cfRule type="cellIs" dxfId="2572" priority="1960" operator="lessThan">
      <formula>100</formula>
    </cfRule>
    <cfRule type="cellIs" dxfId="2571" priority="1961" operator="equal">
      <formula>0</formula>
    </cfRule>
  </conditionalFormatting>
  <conditionalFormatting sqref="O67">
    <cfRule type="cellIs" dxfId="2570" priority="1959" operator="equal">
      <formula>0</formula>
    </cfRule>
    <cfRule type="cellIs" dxfId="2569" priority="1958" operator="lessThan">
      <formula>100</formula>
    </cfRule>
  </conditionalFormatting>
  <conditionalFormatting sqref="O68:O70">
    <cfRule type="cellIs" dxfId="2568" priority="1963" operator="equal">
      <formula>0</formula>
    </cfRule>
    <cfRule type="cellIs" dxfId="2567" priority="1962" operator="lessThan">
      <formula>100</formula>
    </cfRule>
  </conditionalFormatting>
  <conditionalFormatting sqref="O71">
    <cfRule type="cellIs" dxfId="2566" priority="1957" operator="equal">
      <formula>0</formula>
    </cfRule>
    <cfRule type="cellIs" dxfId="2565" priority="1956" operator="lessThan">
      <formula>100</formula>
    </cfRule>
  </conditionalFormatting>
  <conditionalFormatting sqref="O72:O73">
    <cfRule type="cellIs" dxfId="2564" priority="1964" operator="lessThan">
      <formula>100</formula>
    </cfRule>
    <cfRule type="cellIs" dxfId="2563" priority="1966" operator="equal">
      <formula>0</formula>
    </cfRule>
    <cfRule type="cellIs" dxfId="2562" priority="1965" operator="lessThan">
      <formula>100</formula>
    </cfRule>
  </conditionalFormatting>
  <conditionalFormatting sqref="O75:O76">
    <cfRule type="cellIs" dxfId="2561" priority="2065" operator="lessThan">
      <formula>100</formula>
    </cfRule>
    <cfRule type="cellIs" dxfId="2560" priority="2066" operator="lessThan">
      <formula>100</formula>
    </cfRule>
  </conditionalFormatting>
  <conditionalFormatting sqref="O75:O77 O79 O84">
    <cfRule type="cellIs" dxfId="2559" priority="2068" operator="equal">
      <formula>0</formula>
    </cfRule>
  </conditionalFormatting>
  <conditionalFormatting sqref="O77 O79 O84">
    <cfRule type="cellIs" dxfId="2558" priority="2067" operator="lessThan">
      <formula>100</formula>
    </cfRule>
  </conditionalFormatting>
  <conditionalFormatting sqref="O78 O83">
    <cfRule type="cellIs" dxfId="2557" priority="2062" operator="equal">
      <formula>0</formula>
    </cfRule>
  </conditionalFormatting>
  <conditionalFormatting sqref="O80">
    <cfRule type="cellIs" dxfId="2556" priority="2060" operator="equal">
      <formula>0</formula>
    </cfRule>
    <cfRule type="cellIs" dxfId="2555" priority="2059" operator="lessThan">
      <formula>100</formula>
    </cfRule>
  </conditionalFormatting>
  <conditionalFormatting sqref="O81">
    <cfRule type="cellIs" dxfId="2554" priority="2064" operator="equal">
      <formula>0</formula>
    </cfRule>
    <cfRule type="cellIs" dxfId="2553" priority="2063" operator="lessThan">
      <formula>100</formula>
    </cfRule>
  </conditionalFormatting>
  <conditionalFormatting sqref="O82">
    <cfRule type="cellIs" dxfId="2552" priority="2054" operator="equal">
      <formula>0</formula>
    </cfRule>
    <cfRule type="cellIs" dxfId="2551" priority="2053" operator="lessThan">
      <formula>100</formula>
    </cfRule>
  </conditionalFormatting>
  <conditionalFormatting sqref="O83 O78">
    <cfRule type="cellIs" dxfId="2550" priority="2061" operator="lessThan">
      <formula>100</formula>
    </cfRule>
  </conditionalFormatting>
  <conditionalFormatting sqref="O85:O86">
    <cfRule type="cellIs" dxfId="2549" priority="2050" operator="lessThan">
      <formula>100</formula>
    </cfRule>
    <cfRule type="cellIs" dxfId="2548" priority="2049" operator="lessThan">
      <formula>100</formula>
    </cfRule>
  </conditionalFormatting>
  <conditionalFormatting sqref="O85:O87 O89">
    <cfRule type="cellIs" dxfId="2547" priority="2052" operator="equal">
      <formula>0</formula>
    </cfRule>
  </conditionalFormatting>
  <conditionalFormatting sqref="O87 O89">
    <cfRule type="cellIs" dxfId="2546" priority="2051" operator="lessThan">
      <formula>100</formula>
    </cfRule>
  </conditionalFormatting>
  <conditionalFormatting sqref="O88">
    <cfRule type="cellIs" dxfId="2545" priority="2046" operator="equal">
      <formula>0</formula>
    </cfRule>
    <cfRule type="cellIs" dxfId="2544" priority="2045" operator="lessThan">
      <formula>100</formula>
    </cfRule>
  </conditionalFormatting>
  <conditionalFormatting sqref="O90">
    <cfRule type="cellIs" dxfId="2543" priority="2043" operator="lessThan">
      <formula>100</formula>
    </cfRule>
    <cfRule type="cellIs" dxfId="2542" priority="2044" operator="equal">
      <formula>0</formula>
    </cfRule>
  </conditionalFormatting>
  <conditionalFormatting sqref="O91">
    <cfRule type="cellIs" dxfId="2541" priority="2047" operator="lessThan">
      <formula>100</formula>
    </cfRule>
    <cfRule type="cellIs" dxfId="2540" priority="2048" operator="equal">
      <formula>0</formula>
    </cfRule>
  </conditionalFormatting>
  <conditionalFormatting sqref="O92:O93">
    <cfRule type="cellIs" dxfId="2539" priority="2037" operator="lessThan">
      <formula>100</formula>
    </cfRule>
    <cfRule type="cellIs" dxfId="2538" priority="2036" operator="lessThan">
      <formula>100</formula>
    </cfRule>
  </conditionalFormatting>
  <conditionalFormatting sqref="O92:O94 N96">
    <cfRule type="cellIs" dxfId="2537" priority="2039" operator="equal">
      <formula>0</formula>
    </cfRule>
  </conditionalFormatting>
  <conditionalFormatting sqref="O94 N96">
    <cfRule type="cellIs" dxfId="2536" priority="2038" operator="lessThan">
      <formula>100</formula>
    </cfRule>
  </conditionalFormatting>
  <conditionalFormatting sqref="O95">
    <cfRule type="cellIs" dxfId="2535" priority="2034" operator="lessThan">
      <formula>100</formula>
    </cfRule>
    <cfRule type="cellIs" dxfId="2534" priority="2035" operator="equal">
      <formula>0</formula>
    </cfRule>
  </conditionalFormatting>
  <conditionalFormatting sqref="O97:O98">
    <cfRule type="cellIs" dxfId="2533" priority="2028" operator="lessThan">
      <formula>100</formula>
    </cfRule>
    <cfRule type="cellIs" dxfId="2532" priority="2027" operator="lessThan">
      <formula>100</formula>
    </cfRule>
  </conditionalFormatting>
  <conditionalFormatting sqref="O97:O99">
    <cfRule type="cellIs" dxfId="2531" priority="2030" operator="equal">
      <formula>0</formula>
    </cfRule>
  </conditionalFormatting>
  <conditionalFormatting sqref="O99">
    <cfRule type="cellIs" dxfId="2530" priority="2029" operator="lessThan">
      <formula>100</formula>
    </cfRule>
  </conditionalFormatting>
  <conditionalFormatting sqref="O100:O101">
    <cfRule type="cellIs" dxfId="2529" priority="2024" operator="lessThan">
      <formula>100</formula>
    </cfRule>
    <cfRule type="cellIs" dxfId="2528" priority="2023" operator="lessThan">
      <formula>100</formula>
    </cfRule>
  </conditionalFormatting>
  <conditionalFormatting sqref="O100:O102">
    <cfRule type="cellIs" dxfId="2527" priority="2026" operator="equal">
      <formula>0</formula>
    </cfRule>
  </conditionalFormatting>
  <conditionalFormatting sqref="O102">
    <cfRule type="cellIs" dxfId="2526" priority="2025" operator="lessThan">
      <formula>100</formula>
    </cfRule>
  </conditionalFormatting>
  <conditionalFormatting sqref="O103">
    <cfRule type="cellIs" dxfId="2525" priority="2021" operator="lessThan">
      <formula>100</formula>
    </cfRule>
    <cfRule type="cellIs" dxfId="2524" priority="2022" operator="equal">
      <formula>0</formula>
    </cfRule>
  </conditionalFormatting>
  <conditionalFormatting sqref="O104:O105">
    <cfRule type="cellIs" dxfId="2523" priority="2017" operator="lessThan">
      <formula>100</formula>
    </cfRule>
    <cfRule type="cellIs" dxfId="2522" priority="2016" operator="lessThan">
      <formula>100</formula>
    </cfRule>
  </conditionalFormatting>
  <conditionalFormatting sqref="O104:O106 O108">
    <cfRule type="cellIs" dxfId="2521" priority="2019" operator="equal">
      <formula>0</formula>
    </cfRule>
  </conditionalFormatting>
  <conditionalFormatting sqref="O106 O108">
    <cfRule type="cellIs" dxfId="2520" priority="2018" operator="lessThan">
      <formula>100</formula>
    </cfRule>
  </conditionalFormatting>
  <conditionalFormatting sqref="O107">
    <cfRule type="cellIs" dxfId="2519" priority="2014" operator="lessThan">
      <formula>100</formula>
    </cfRule>
    <cfRule type="cellIs" dxfId="2518" priority="2015" operator="equal">
      <formula>0</formula>
    </cfRule>
  </conditionalFormatting>
  <conditionalFormatting sqref="O109:O110">
    <cfRule type="cellIs" dxfId="2517" priority="2009" operator="lessThan">
      <formula>100</formula>
    </cfRule>
    <cfRule type="cellIs" dxfId="2516" priority="2008" operator="lessThan">
      <formula>100</formula>
    </cfRule>
  </conditionalFormatting>
  <conditionalFormatting sqref="O109:O111">
    <cfRule type="cellIs" dxfId="2515" priority="2011" operator="equal">
      <formula>0</formula>
    </cfRule>
  </conditionalFormatting>
  <conditionalFormatting sqref="O111">
    <cfRule type="cellIs" dxfId="2514" priority="2010" operator="lessThan">
      <formula>100</formula>
    </cfRule>
  </conditionalFormatting>
  <conditionalFormatting sqref="O112">
    <cfRule type="cellIs" dxfId="2513" priority="2007" operator="equal">
      <formula>0</formula>
    </cfRule>
    <cfRule type="cellIs" dxfId="2512" priority="2006" operator="lessThan">
      <formula>100</formula>
    </cfRule>
  </conditionalFormatting>
  <conditionalFormatting sqref="O115:O116">
    <cfRule type="cellIs" dxfId="2511" priority="2002" operator="lessThan">
      <formula>100</formula>
    </cfRule>
    <cfRule type="cellIs" dxfId="2510" priority="2001" operator="lessThan">
      <formula>100</formula>
    </cfRule>
  </conditionalFormatting>
  <conditionalFormatting sqref="O115:O117 O119">
    <cfRule type="cellIs" dxfId="2509" priority="2004" operator="equal">
      <formula>0</formula>
    </cfRule>
  </conditionalFormatting>
  <conditionalFormatting sqref="O117 O119">
    <cfRule type="cellIs" dxfId="2508" priority="2003" operator="lessThan">
      <formula>100</formula>
    </cfRule>
  </conditionalFormatting>
  <conditionalFormatting sqref="O118">
    <cfRule type="cellIs" dxfId="2507" priority="1999" operator="lessThan">
      <formula>100</formula>
    </cfRule>
    <cfRule type="cellIs" dxfId="2506" priority="2000" operator="equal">
      <formula>0</formula>
    </cfRule>
  </conditionalFormatting>
  <conditionalFormatting sqref="O120">
    <cfRule type="cellIs" dxfId="2505" priority="1995" operator="lessThan">
      <formula>100</formula>
    </cfRule>
    <cfRule type="cellIs" dxfId="2504" priority="1996" operator="equal">
      <formula>0</formula>
    </cfRule>
  </conditionalFormatting>
  <conditionalFormatting sqref="O121:O122">
    <cfRule type="cellIs" dxfId="2503" priority="1991" operator="lessThan">
      <formula>100</formula>
    </cfRule>
    <cfRule type="cellIs" dxfId="2502" priority="1990" operator="lessThan">
      <formula>100</formula>
    </cfRule>
  </conditionalFormatting>
  <conditionalFormatting sqref="O121:O123">
    <cfRule type="cellIs" dxfId="2501" priority="1993" operator="equal">
      <formula>0</formula>
    </cfRule>
  </conditionalFormatting>
  <conditionalFormatting sqref="O123">
    <cfRule type="cellIs" dxfId="2500" priority="1992" operator="lessThan">
      <formula>100</formula>
    </cfRule>
  </conditionalFormatting>
  <conditionalFormatting sqref="O124">
    <cfRule type="cellIs" dxfId="2499" priority="1989" operator="equal">
      <formula>0</formula>
    </cfRule>
    <cfRule type="cellIs" dxfId="2498" priority="1988" operator="lessThan">
      <formula>100</formula>
    </cfRule>
  </conditionalFormatting>
  <conditionalFormatting sqref="O125:O126">
    <cfRule type="cellIs" dxfId="2497" priority="1984" operator="lessThan">
      <formula>100</formula>
    </cfRule>
    <cfRule type="cellIs" dxfId="2496" priority="1983" operator="lessThan">
      <formula>100</formula>
    </cfRule>
  </conditionalFormatting>
  <conditionalFormatting sqref="O125:O127">
    <cfRule type="cellIs" dxfId="2495" priority="1986" operator="equal">
      <formula>0</formula>
    </cfRule>
  </conditionalFormatting>
  <conditionalFormatting sqref="O127">
    <cfRule type="cellIs" dxfId="2494" priority="1985" operator="lessThan">
      <formula>100</formula>
    </cfRule>
  </conditionalFormatting>
  <conditionalFormatting sqref="O128">
    <cfRule type="cellIs" dxfId="2493" priority="1934" operator="lessThan">
      <formula>100</formula>
    </cfRule>
    <cfRule type="cellIs" dxfId="2492" priority="1933" operator="lessThan">
      <formula>100</formula>
    </cfRule>
    <cfRule type="cellIs" dxfId="2491" priority="1935" operator="equal">
      <formula>0</formula>
    </cfRule>
    <cfRule type="cellIs" dxfId="2490" priority="1930" operator="greaterThan">
      <formula>0</formula>
    </cfRule>
    <cfRule type="cellIs" dxfId="2489" priority="1931" operator="lessThan">
      <formula>0</formula>
    </cfRule>
  </conditionalFormatting>
  <conditionalFormatting sqref="O139">
    <cfRule type="cellIs" dxfId="2488" priority="1921" operator="equal">
      <formula>0</formula>
    </cfRule>
    <cfRule type="cellIs" dxfId="2487" priority="1920" operator="lessThan">
      <formula>100</formula>
    </cfRule>
    <cfRule type="cellIs" dxfId="2486" priority="1917" operator="lessThan">
      <formula>0</formula>
    </cfRule>
    <cfRule type="cellIs" dxfId="2485" priority="1916" operator="greaterThan">
      <formula>0</formula>
    </cfRule>
    <cfRule type="cellIs" dxfId="2484" priority="1919" operator="lessThan">
      <formula>100</formula>
    </cfRule>
  </conditionalFormatting>
  <conditionalFormatting sqref="O140">
    <cfRule type="cellIs" dxfId="2483" priority="1907" operator="equal">
      <formula>0</formula>
    </cfRule>
    <cfRule type="cellIs" dxfId="2482" priority="1902" operator="greaterThan">
      <formula>0</formula>
    </cfRule>
    <cfRule type="cellIs" dxfId="2481" priority="1903" operator="lessThan">
      <formula>0</formula>
    </cfRule>
    <cfRule type="cellIs" dxfId="2480" priority="1906" operator="lessThan">
      <formula>100</formula>
    </cfRule>
    <cfRule type="cellIs" dxfId="2479" priority="1905" operator="lessThan">
      <formula>100</formula>
    </cfRule>
  </conditionalFormatting>
  <conditionalFormatting sqref="P2">
    <cfRule type="cellIs" dxfId="2478" priority="2120" operator="lessThan">
      <formula>100</formula>
    </cfRule>
  </conditionalFormatting>
  <conditionalFormatting sqref="P5">
    <cfRule type="cellIs" dxfId="2477" priority="1982" operator="lessThan">
      <formula>100</formula>
    </cfRule>
  </conditionalFormatting>
  <conditionalFormatting sqref="P6:P8">
    <cfRule type="cellIs" dxfId="2476" priority="1886" operator="lessThan">
      <formula>100</formula>
    </cfRule>
    <cfRule type="cellIs" dxfId="2475" priority="1885" operator="lessThan">
      <formula>100</formula>
    </cfRule>
  </conditionalFormatting>
  <conditionalFormatting sqref="P9">
    <cfRule type="cellIs" dxfId="2474" priority="1876" operator="lessThan">
      <formula>100</formula>
    </cfRule>
    <cfRule type="cellIs" dxfId="2473" priority="1877" operator="lessThan">
      <formula>100</formula>
    </cfRule>
    <cfRule type="cellIs" dxfId="2472" priority="1875" operator="lessThan">
      <formula>100</formula>
    </cfRule>
  </conditionalFormatting>
  <conditionalFormatting sqref="P128">
    <cfRule type="cellIs" dxfId="2471" priority="1932" operator="lessThan">
      <formula>100</formula>
    </cfRule>
    <cfRule type="cellIs" dxfId="2470" priority="1929" operator="lessThan">
      <formula>100</formula>
    </cfRule>
  </conditionalFormatting>
  <conditionalFormatting sqref="P129:P138">
    <cfRule type="cellIs" dxfId="2469" priority="1943" operator="lessThan">
      <formula>100</formula>
    </cfRule>
    <cfRule type="cellIs" dxfId="2468" priority="1940" operator="lessThan">
      <formula>100</formula>
    </cfRule>
  </conditionalFormatting>
  <conditionalFormatting sqref="P139">
    <cfRule type="cellIs" dxfId="2467" priority="1918" operator="lessThan">
      <formula>100</formula>
    </cfRule>
    <cfRule type="cellIs" dxfId="2466" priority="1915" operator="lessThan">
      <formula>100</formula>
    </cfRule>
  </conditionalFormatting>
  <conditionalFormatting sqref="P140">
    <cfRule type="cellIs" dxfId="2465" priority="1904" operator="lessThan">
      <formula>100</formula>
    </cfRule>
    <cfRule type="cellIs" dxfId="2464" priority="1901" operator="lessThan">
      <formula>100</formula>
    </cfRule>
  </conditionalFormatting>
  <conditionalFormatting sqref="Q28 X28">
    <cfRule type="cellIs" dxfId="2463" priority="499" operator="equal">
      <formula>0</formula>
    </cfRule>
  </conditionalFormatting>
  <conditionalFormatting sqref="Q29">
    <cfRule type="cellIs" dxfId="2462" priority="497" operator="equal">
      <formula>0</formula>
    </cfRule>
  </conditionalFormatting>
  <conditionalFormatting sqref="Q30 X30">
    <cfRule type="cellIs" dxfId="2461" priority="127" operator="equal">
      <formula>0</formula>
    </cfRule>
  </conditionalFormatting>
  <conditionalFormatting sqref="Q31">
    <cfRule type="cellIs" dxfId="2460" priority="391" operator="equal">
      <formula>0</formula>
    </cfRule>
  </conditionalFormatting>
  <conditionalFormatting sqref="Q66:Q67">
    <cfRule type="cellIs" dxfId="2459" priority="2518" operator="equal">
      <formula>0</formula>
    </cfRule>
  </conditionalFormatting>
  <conditionalFormatting sqref="Q12:R12">
    <cfRule type="cellIs" dxfId="2458" priority="1855" operator="equal">
      <formula>0</formula>
    </cfRule>
  </conditionalFormatting>
  <conditionalFormatting sqref="Q16:R16">
    <cfRule type="cellIs" dxfId="2457" priority="1854" operator="equal">
      <formula>0</formula>
    </cfRule>
  </conditionalFormatting>
  <conditionalFormatting sqref="Q25:R26 Q58:R58 Q114:R114 Q135:R135">
    <cfRule type="cellIs" dxfId="2456" priority="1840" operator="equal">
      <formula>0</formula>
    </cfRule>
  </conditionalFormatting>
  <conditionalFormatting sqref="Q32:R33">
    <cfRule type="cellIs" dxfId="2455" priority="1722" operator="equal">
      <formula>0</formula>
    </cfRule>
  </conditionalFormatting>
  <conditionalFormatting sqref="Q56:R56 Q133:R133">
    <cfRule type="cellIs" dxfId="2454" priority="1842" operator="equal">
      <formula>0</formula>
    </cfRule>
  </conditionalFormatting>
  <conditionalFormatting sqref="Q71:R71">
    <cfRule type="cellIs" dxfId="2453" priority="1723" operator="equal">
      <formula>0</formula>
    </cfRule>
  </conditionalFormatting>
  <conditionalFormatting sqref="Q83:R83">
    <cfRule type="cellIs" dxfId="2452" priority="1810" operator="equal">
      <formula>0</formula>
    </cfRule>
  </conditionalFormatting>
  <conditionalFormatting sqref="Q95:R95">
    <cfRule type="cellIs" dxfId="2451" priority="1787" operator="equal">
      <formula>0</formula>
    </cfRule>
  </conditionalFormatting>
  <conditionalFormatting sqref="Q103:R103">
    <cfRule type="cellIs" dxfId="2450" priority="1774" operator="equal">
      <formula>0</formula>
    </cfRule>
  </conditionalFormatting>
  <conditionalFormatting sqref="Q112:R112">
    <cfRule type="cellIs" dxfId="2449" priority="1759" operator="equal">
      <formula>0</formula>
    </cfRule>
  </conditionalFormatting>
  <conditionalFormatting sqref="Q124:R124">
    <cfRule type="cellIs" dxfId="2448" priority="1741" operator="equal">
      <formula>0</formula>
    </cfRule>
  </conditionalFormatting>
  <conditionalFormatting sqref="R6:R7">
    <cfRule type="cellIs" dxfId="2447" priority="2343" operator="equal">
      <formula>0</formula>
    </cfRule>
  </conditionalFormatting>
  <conditionalFormatting sqref="R9">
    <cfRule type="cellIs" dxfId="2446" priority="2310" operator="lessThan">
      <formula>0</formula>
    </cfRule>
    <cfRule type="cellIs" dxfId="2445" priority="2309" operator="greaterThan">
      <formula>0</formula>
    </cfRule>
  </conditionalFormatting>
  <conditionalFormatting sqref="R9:R10">
    <cfRule type="cellIs" dxfId="2444" priority="1857" operator="equal">
      <formula>0</formula>
    </cfRule>
  </conditionalFormatting>
  <conditionalFormatting sqref="R20:R22">
    <cfRule type="cellIs" dxfId="2443" priority="1853" operator="equal">
      <formula>0</formula>
    </cfRule>
  </conditionalFormatting>
  <conditionalFormatting sqref="R28">
    <cfRule type="cellIs" dxfId="2442" priority="448" operator="equal">
      <formula>0</formula>
    </cfRule>
  </conditionalFormatting>
  <conditionalFormatting sqref="R29">
    <cfRule type="cellIs" dxfId="2441" priority="447" operator="equal">
      <formula>0</formula>
    </cfRule>
  </conditionalFormatting>
  <conditionalFormatting sqref="R30">
    <cfRule type="cellIs" dxfId="2440" priority="98" operator="equal">
      <formula>0</formula>
    </cfRule>
  </conditionalFormatting>
  <conditionalFormatting sqref="R31">
    <cfRule type="cellIs" dxfId="2439" priority="363" operator="equal">
      <formula>0</formula>
    </cfRule>
  </conditionalFormatting>
  <conditionalFormatting sqref="R37:R39 R51:R53 R129:R130">
    <cfRule type="cellIs" dxfId="2438" priority="1839" operator="equal">
      <formula>0</formula>
    </cfRule>
  </conditionalFormatting>
  <conditionalFormatting sqref="R38">
    <cfRule type="cellIs" dxfId="2437" priority="1712" operator="equal">
      <formula>0</formula>
    </cfRule>
  </conditionalFormatting>
  <conditionalFormatting sqref="R64:R67">
    <cfRule type="cellIs" dxfId="2436" priority="1724" operator="equal">
      <formula>0</formula>
    </cfRule>
  </conditionalFormatting>
  <conditionalFormatting sqref="R78:R80">
    <cfRule type="cellIs" dxfId="2435" priority="1807" operator="equal">
      <formula>0</formula>
    </cfRule>
  </conditionalFormatting>
  <conditionalFormatting sqref="R88:R90">
    <cfRule type="cellIs" dxfId="2434" priority="1792" operator="equal">
      <formula>0</formula>
    </cfRule>
  </conditionalFormatting>
  <conditionalFormatting sqref="R107:R108">
    <cfRule type="cellIs" dxfId="2433" priority="1766" operator="equal">
      <formula>0</formula>
    </cfRule>
  </conditionalFormatting>
  <conditionalFormatting sqref="R118:R120">
    <cfRule type="cellIs" dxfId="2432" priority="1748" operator="equal">
      <formula>0</formula>
    </cfRule>
  </conditionalFormatting>
  <conditionalFormatting sqref="R128 R129:S138 R97:S127 R10:S23 R25:S27 R24 R95:R96 R32:S94">
    <cfRule type="cellIs" dxfId="2431" priority="1718" operator="lessThan">
      <formula>0</formula>
    </cfRule>
    <cfRule type="cellIs" dxfId="2430" priority="1717" operator="greaterThan">
      <formula>0</formula>
    </cfRule>
  </conditionalFormatting>
  <conditionalFormatting sqref="R6:S8">
    <cfRule type="cellIs" dxfId="2429" priority="2341" operator="lessThan">
      <formula>0</formula>
    </cfRule>
    <cfRule type="cellIs" dxfId="2428" priority="2340" operator="greaterThan">
      <formula>0</formula>
    </cfRule>
  </conditionalFormatting>
  <conditionalFormatting sqref="R28:S29">
    <cfRule type="cellIs" dxfId="2427" priority="445" operator="greaterThan">
      <formula>0</formula>
    </cfRule>
    <cfRule type="cellIs" dxfId="2426" priority="446" operator="lessThan">
      <formula>0</formula>
    </cfRule>
  </conditionalFormatting>
  <conditionalFormatting sqref="R30:S30">
    <cfRule type="cellIs" dxfId="2425" priority="97" operator="lessThan">
      <formula>0</formula>
    </cfRule>
    <cfRule type="cellIs" dxfId="2424" priority="96" operator="greaterThan">
      <formula>0</formula>
    </cfRule>
  </conditionalFormatting>
  <conditionalFormatting sqref="R31:S31">
    <cfRule type="cellIs" dxfId="2423" priority="361" operator="greaterThan">
      <formula>0</formula>
    </cfRule>
    <cfRule type="cellIs" dxfId="2422" priority="362" operator="lessThan">
      <formula>0</formula>
    </cfRule>
  </conditionalFormatting>
  <conditionalFormatting sqref="S6:S7">
    <cfRule type="cellIs" dxfId="2421" priority="2344" operator="lessThan">
      <formula>100</formula>
    </cfRule>
    <cfRule type="cellIs" dxfId="2420" priority="2345" operator="equal">
      <formula>0</formula>
    </cfRule>
  </conditionalFormatting>
  <conditionalFormatting sqref="S8">
    <cfRule type="cellIs" dxfId="2419" priority="2347" operator="equal">
      <formula>0</formula>
    </cfRule>
    <cfRule type="cellIs" dxfId="2418" priority="2346" operator="lessThan">
      <formula>100</formula>
    </cfRule>
  </conditionalFormatting>
  <conditionalFormatting sqref="S9">
    <cfRule type="cellIs" dxfId="2417" priority="1703" operator="lessThan">
      <formula>0</formula>
    </cfRule>
    <cfRule type="cellIs" dxfId="2416" priority="1702" operator="greaterThan">
      <formula>0</formula>
    </cfRule>
    <cfRule type="cellIs" dxfId="2415" priority="1701" operator="equal">
      <formula>0</formula>
    </cfRule>
  </conditionalFormatting>
  <conditionalFormatting sqref="S10 S20">
    <cfRule type="cellIs" dxfId="2414" priority="1863" operator="equal">
      <formula>0</formula>
    </cfRule>
    <cfRule type="cellIs" dxfId="2413" priority="1862" operator="lessThan">
      <formula>100</formula>
    </cfRule>
  </conditionalFormatting>
  <conditionalFormatting sqref="S11 S17:S19 S21">
    <cfRule type="cellIs" dxfId="2412" priority="1869" operator="equal">
      <formula>0</formula>
    </cfRule>
  </conditionalFormatting>
  <conditionalFormatting sqref="S12 S22">
    <cfRule type="cellIs" dxfId="2411" priority="1860" operator="lessThan">
      <formula>100</formula>
    </cfRule>
    <cfRule type="cellIs" dxfId="2410" priority="1861" operator="equal">
      <formula>0</formula>
    </cfRule>
  </conditionalFormatting>
  <conditionalFormatting sqref="S13:S15">
    <cfRule type="cellIs" dxfId="2409" priority="1864" operator="lessThan">
      <formula>100</formula>
    </cfRule>
    <cfRule type="cellIs" dxfId="2408" priority="1865" operator="equal">
      <formula>0</formula>
    </cfRule>
  </conditionalFormatting>
  <conditionalFormatting sqref="S16">
    <cfRule type="cellIs" dxfId="2407" priority="1859" operator="equal">
      <formula>0</formula>
    </cfRule>
    <cfRule type="cellIs" dxfId="2406" priority="1858" operator="lessThan">
      <formula>100</formula>
    </cfRule>
  </conditionalFormatting>
  <conditionalFormatting sqref="S17:S18">
    <cfRule type="cellIs" dxfId="2405" priority="1867" operator="lessThan">
      <formula>100</formula>
    </cfRule>
    <cfRule type="cellIs" dxfId="2404" priority="1866" operator="lessThan">
      <formula>100</formula>
    </cfRule>
  </conditionalFormatting>
  <conditionalFormatting sqref="S19 S21 S11">
    <cfRule type="cellIs" dxfId="2403" priority="1868" operator="lessThan">
      <formula>100</formula>
    </cfRule>
  </conditionalFormatting>
  <conditionalFormatting sqref="S23 R24 R74:S74">
    <cfRule type="cellIs" dxfId="2402" priority="1873" operator="equal">
      <formula>0</formula>
    </cfRule>
  </conditionalFormatting>
  <conditionalFormatting sqref="S25 S37 S51 S56 S133">
    <cfRule type="cellIs" dxfId="2401" priority="1846" operator="equal">
      <formula>0</formula>
    </cfRule>
  </conditionalFormatting>
  <conditionalFormatting sqref="S25 S56 S133 S37 S51">
    <cfRule type="cellIs" dxfId="2400" priority="1845" operator="lessThan">
      <formula>100</formula>
    </cfRule>
  </conditionalFormatting>
  <conditionalFormatting sqref="S26 S58 S114 S135 S39 S53 S130">
    <cfRule type="cellIs" dxfId="2399" priority="1843" operator="lessThan">
      <formula>100</formula>
    </cfRule>
  </conditionalFormatting>
  <conditionalFormatting sqref="S26:S27 S39 S53 S58 S114 S130 S135">
    <cfRule type="cellIs" dxfId="2398" priority="1844" operator="equal">
      <formula>0</formula>
    </cfRule>
  </conditionalFormatting>
  <conditionalFormatting sqref="S27">
    <cfRule type="cellIs" dxfId="2397" priority="1871" operator="lessThan">
      <formula>100</formula>
    </cfRule>
  </conditionalFormatting>
  <conditionalFormatting sqref="S28">
    <cfRule type="cellIs" dxfId="2396" priority="452" operator="equal">
      <formula>0</formula>
    </cfRule>
    <cfRule type="cellIs" dxfId="2395" priority="451" operator="lessThan">
      <formula>100</formula>
    </cfRule>
  </conditionalFormatting>
  <conditionalFormatting sqref="S29">
    <cfRule type="cellIs" dxfId="2394" priority="449" operator="lessThan">
      <formula>100</formula>
    </cfRule>
    <cfRule type="cellIs" dxfId="2393" priority="450" operator="equal">
      <formula>0</formula>
    </cfRule>
  </conditionalFormatting>
  <conditionalFormatting sqref="S30">
    <cfRule type="cellIs" dxfId="2392" priority="99" operator="lessThan">
      <formula>100</formula>
    </cfRule>
    <cfRule type="cellIs" dxfId="2391" priority="100" operator="equal">
      <formula>0</formula>
    </cfRule>
  </conditionalFormatting>
  <conditionalFormatting sqref="S31">
    <cfRule type="cellIs" dxfId="2390" priority="365" operator="equal">
      <formula>0</formula>
    </cfRule>
    <cfRule type="cellIs" dxfId="2389" priority="364" operator="lessThan">
      <formula>100</formula>
    </cfRule>
  </conditionalFormatting>
  <conditionalFormatting sqref="S32">
    <cfRule type="cellIs" dxfId="2388" priority="1838" operator="equal">
      <formula>0</formula>
    </cfRule>
    <cfRule type="cellIs" dxfId="2387" priority="1837" operator="lessThan">
      <formula>100</formula>
    </cfRule>
  </conditionalFormatting>
  <conditionalFormatting sqref="S33">
    <cfRule type="cellIs" dxfId="2386" priority="1720" operator="lessThan">
      <formula>100</formula>
    </cfRule>
    <cfRule type="cellIs" dxfId="2385" priority="1721" operator="equal">
      <formula>0</formula>
    </cfRule>
  </conditionalFormatting>
  <conditionalFormatting sqref="S34:S35 S48:S49">
    <cfRule type="cellIs" dxfId="2384" priority="1850" operator="lessThan">
      <formula>100</formula>
    </cfRule>
    <cfRule type="cellIs" dxfId="2383" priority="1849" operator="lessThan">
      <formula>100</formula>
    </cfRule>
  </conditionalFormatting>
  <conditionalFormatting sqref="S34:S36 S38 S43 S48:S50 S52 S57 S113 S129 S134">
    <cfRule type="cellIs" dxfId="2382" priority="1852" operator="equal">
      <formula>0</formula>
    </cfRule>
  </conditionalFormatting>
  <conditionalFormatting sqref="S36 S50 S38 S52 S129 S43 S57 S113 S134">
    <cfRule type="cellIs" dxfId="2381" priority="1851" operator="lessThan">
      <formula>100</formula>
    </cfRule>
  </conditionalFormatting>
  <conditionalFormatting sqref="S38">
    <cfRule type="cellIs" dxfId="2380" priority="1714" operator="lessThan">
      <formula>0</formula>
    </cfRule>
    <cfRule type="cellIs" dxfId="2379" priority="1715" operator="greaterThan">
      <formula>0</formula>
    </cfRule>
    <cfRule type="cellIs" dxfId="2378" priority="1713" operator="equal">
      <formula>0</formula>
    </cfRule>
  </conditionalFormatting>
  <conditionalFormatting sqref="S40 S54 S59:S60 S131:S132 S136:S138">
    <cfRule type="cellIs" dxfId="2377" priority="1848" operator="equal">
      <formula>0</formula>
    </cfRule>
  </conditionalFormatting>
  <conditionalFormatting sqref="S41:S42">
    <cfRule type="cellIs" dxfId="2376" priority="1835" operator="equal">
      <formula>0</formula>
    </cfRule>
    <cfRule type="cellIs" dxfId="2375" priority="1834" operator="lessThan">
      <formula>100</formula>
    </cfRule>
  </conditionalFormatting>
  <conditionalFormatting sqref="S44:S47">
    <cfRule type="cellIs" dxfId="2374" priority="1786" operator="equal">
      <formula>0</formula>
    </cfRule>
    <cfRule type="cellIs" dxfId="2373" priority="1785" operator="lessThan">
      <formula>100</formula>
    </cfRule>
  </conditionalFormatting>
  <conditionalFormatting sqref="S55">
    <cfRule type="cellIs" dxfId="2372" priority="1833" operator="equal">
      <formula>0</formula>
    </cfRule>
    <cfRule type="cellIs" dxfId="2371" priority="1832" operator="lessThan">
      <formula>100</formula>
    </cfRule>
  </conditionalFormatting>
  <conditionalFormatting sqref="S59:S60 S136:S138 S40 S54 S131:S132">
    <cfRule type="cellIs" dxfId="2370" priority="1847" operator="lessThan">
      <formula>100</formula>
    </cfRule>
  </conditionalFormatting>
  <conditionalFormatting sqref="S61">
    <cfRule type="cellIs" dxfId="2369" priority="1831" operator="equal">
      <formula>0</formula>
    </cfRule>
    <cfRule type="cellIs" dxfId="2368" priority="1830" operator="lessThan">
      <formula>100</formula>
    </cfRule>
    <cfRule type="cellIs" dxfId="2367" priority="1829" operator="lessThan">
      <formula>100</formula>
    </cfRule>
  </conditionalFormatting>
  <conditionalFormatting sqref="S62">
    <cfRule type="cellIs" dxfId="2366" priority="1826" operator="lessThan">
      <formula>100</formula>
    </cfRule>
    <cfRule type="cellIs" dxfId="2365" priority="1825" operator="lessThan">
      <formula>100</formula>
    </cfRule>
  </conditionalFormatting>
  <conditionalFormatting sqref="S62:S63 S65">
    <cfRule type="cellIs" dxfId="2364" priority="1828" operator="equal">
      <formula>0</formula>
    </cfRule>
  </conditionalFormatting>
  <conditionalFormatting sqref="S63 S65">
    <cfRule type="cellIs" dxfId="2363" priority="1827" operator="lessThan">
      <formula>100</formula>
    </cfRule>
  </conditionalFormatting>
  <conditionalFormatting sqref="S64">
    <cfRule type="cellIs" dxfId="2362" priority="1824" operator="equal">
      <formula>0</formula>
    </cfRule>
    <cfRule type="cellIs" dxfId="2361" priority="1823" operator="lessThan">
      <formula>100</formula>
    </cfRule>
  </conditionalFormatting>
  <conditionalFormatting sqref="S66">
    <cfRule type="cellIs" dxfId="2360" priority="1731" operator="equal">
      <formula>0</formula>
    </cfRule>
    <cfRule type="cellIs" dxfId="2359" priority="1730" operator="lessThan">
      <formula>100</formula>
    </cfRule>
  </conditionalFormatting>
  <conditionalFormatting sqref="S67">
    <cfRule type="cellIs" dxfId="2358" priority="1729" operator="equal">
      <formula>0</formula>
    </cfRule>
    <cfRule type="cellIs" dxfId="2357" priority="1728" operator="lessThan">
      <formula>100</formula>
    </cfRule>
  </conditionalFormatting>
  <conditionalFormatting sqref="S68:S70">
    <cfRule type="cellIs" dxfId="2356" priority="1733" operator="equal">
      <formula>0</formula>
    </cfRule>
    <cfRule type="cellIs" dxfId="2355" priority="1732" operator="lessThan">
      <formula>100</formula>
    </cfRule>
  </conditionalFormatting>
  <conditionalFormatting sqref="S71">
    <cfRule type="cellIs" dxfId="2354" priority="1726" operator="lessThan">
      <formula>100</formula>
    </cfRule>
    <cfRule type="cellIs" dxfId="2353" priority="1727" operator="equal">
      <formula>0</formula>
    </cfRule>
  </conditionalFormatting>
  <conditionalFormatting sqref="S72:S73">
    <cfRule type="cellIs" dxfId="2352" priority="1736" operator="equal">
      <formula>0</formula>
    </cfRule>
    <cfRule type="cellIs" dxfId="2351" priority="1735" operator="lessThan">
      <formula>100</formula>
    </cfRule>
    <cfRule type="cellIs" dxfId="2350" priority="1734" operator="lessThan">
      <formula>100</formula>
    </cfRule>
  </conditionalFormatting>
  <conditionalFormatting sqref="S74 T10:T27 S23 R24 T32:T127">
    <cfRule type="cellIs" dxfId="2349" priority="1872" operator="lessThan">
      <formula>100</formula>
    </cfRule>
  </conditionalFormatting>
  <conditionalFormatting sqref="S75:S76">
    <cfRule type="cellIs" dxfId="2348" priority="1817" operator="lessThan">
      <formula>100</formula>
    </cfRule>
    <cfRule type="cellIs" dxfId="2347" priority="1818" operator="lessThan">
      <formula>100</formula>
    </cfRule>
  </conditionalFormatting>
  <conditionalFormatting sqref="S75:S77 S79 S84">
    <cfRule type="cellIs" dxfId="2346" priority="1820" operator="equal">
      <formula>0</formula>
    </cfRule>
  </conditionalFormatting>
  <conditionalFormatting sqref="S77 S79 S84">
    <cfRule type="cellIs" dxfId="2345" priority="1819" operator="lessThan">
      <formula>100</formula>
    </cfRule>
  </conditionalFormatting>
  <conditionalFormatting sqref="S78 S83">
    <cfRule type="cellIs" dxfId="2344" priority="1814" operator="equal">
      <formula>0</formula>
    </cfRule>
  </conditionalFormatting>
  <conditionalFormatting sqref="S80">
    <cfRule type="cellIs" dxfId="2343" priority="1811" operator="lessThan">
      <formula>100</formula>
    </cfRule>
    <cfRule type="cellIs" dxfId="2342" priority="1812" operator="equal">
      <formula>0</formula>
    </cfRule>
  </conditionalFormatting>
  <conditionalFormatting sqref="S81">
    <cfRule type="cellIs" dxfId="2341" priority="1815" operator="lessThan">
      <formula>100</formula>
    </cfRule>
    <cfRule type="cellIs" dxfId="2340" priority="1816" operator="equal">
      <formula>0</formula>
    </cfRule>
  </conditionalFormatting>
  <conditionalFormatting sqref="S82">
    <cfRule type="cellIs" dxfId="2339" priority="1805" operator="lessThan">
      <formula>100</formula>
    </cfRule>
    <cfRule type="cellIs" dxfId="2338" priority="1806" operator="equal">
      <formula>0</formula>
    </cfRule>
  </conditionalFormatting>
  <conditionalFormatting sqref="S83 S78">
    <cfRule type="cellIs" dxfId="2337" priority="1813" operator="lessThan">
      <formula>100</formula>
    </cfRule>
  </conditionalFormatting>
  <conditionalFormatting sqref="S85:S86">
    <cfRule type="cellIs" dxfId="2336" priority="1801" operator="lessThan">
      <formula>100</formula>
    </cfRule>
    <cfRule type="cellIs" dxfId="2335" priority="1802" operator="lessThan">
      <formula>100</formula>
    </cfRule>
  </conditionalFormatting>
  <conditionalFormatting sqref="S85:S87 S89">
    <cfRule type="cellIs" dxfId="2334" priority="1804" operator="equal">
      <formula>0</formula>
    </cfRule>
  </conditionalFormatting>
  <conditionalFormatting sqref="S87 S89">
    <cfRule type="cellIs" dxfId="2333" priority="1803" operator="lessThan">
      <formula>100</formula>
    </cfRule>
  </conditionalFormatting>
  <conditionalFormatting sqref="S88">
    <cfRule type="cellIs" dxfId="2332" priority="1797" operator="lessThan">
      <formula>100</formula>
    </cfRule>
    <cfRule type="cellIs" dxfId="2331" priority="1798" operator="equal">
      <formula>0</formula>
    </cfRule>
  </conditionalFormatting>
  <conditionalFormatting sqref="S90">
    <cfRule type="cellIs" dxfId="2330" priority="1795" operator="lessThan">
      <formula>100</formula>
    </cfRule>
    <cfRule type="cellIs" dxfId="2329" priority="1796" operator="equal">
      <formula>0</formula>
    </cfRule>
  </conditionalFormatting>
  <conditionalFormatting sqref="S91">
    <cfRule type="cellIs" dxfId="2328" priority="1799" operator="lessThan">
      <formula>100</formula>
    </cfRule>
    <cfRule type="cellIs" dxfId="2327" priority="1800" operator="equal">
      <formula>0</formula>
    </cfRule>
  </conditionalFormatting>
  <conditionalFormatting sqref="S92:S93">
    <cfRule type="cellIs" dxfId="2326" priority="1788" operator="lessThan">
      <formula>100</formula>
    </cfRule>
    <cfRule type="cellIs" dxfId="2325" priority="1789" operator="lessThan">
      <formula>100</formula>
    </cfRule>
  </conditionalFormatting>
  <conditionalFormatting sqref="S92:S94 R96">
    <cfRule type="cellIs" dxfId="2324" priority="1791" operator="equal">
      <formula>0</formula>
    </cfRule>
  </conditionalFormatting>
  <conditionalFormatting sqref="S94 R96">
    <cfRule type="cellIs" dxfId="2323" priority="1790" operator="lessThan">
      <formula>100</formula>
    </cfRule>
  </conditionalFormatting>
  <conditionalFormatting sqref="S97:S98">
    <cfRule type="cellIs" dxfId="2322" priority="1782" operator="lessThan">
      <formula>100</formula>
    </cfRule>
    <cfRule type="cellIs" dxfId="2321" priority="1781" operator="lessThan">
      <formula>100</formula>
    </cfRule>
  </conditionalFormatting>
  <conditionalFormatting sqref="S97:S99">
    <cfRule type="cellIs" dxfId="2320" priority="1784" operator="equal">
      <formula>0</formula>
    </cfRule>
  </conditionalFormatting>
  <conditionalFormatting sqref="S99">
    <cfRule type="cellIs" dxfId="2319" priority="1783" operator="lessThan">
      <formula>100</formula>
    </cfRule>
  </conditionalFormatting>
  <conditionalFormatting sqref="S100:S101">
    <cfRule type="cellIs" dxfId="2318" priority="1778" operator="lessThan">
      <formula>100</formula>
    </cfRule>
    <cfRule type="cellIs" dxfId="2317" priority="1777" operator="lessThan">
      <formula>100</formula>
    </cfRule>
  </conditionalFormatting>
  <conditionalFormatting sqref="S100:S102">
    <cfRule type="cellIs" dxfId="2316" priority="1780" operator="equal">
      <formula>0</formula>
    </cfRule>
  </conditionalFormatting>
  <conditionalFormatting sqref="S102">
    <cfRule type="cellIs" dxfId="2315" priority="1779" operator="lessThan">
      <formula>100</formula>
    </cfRule>
  </conditionalFormatting>
  <conditionalFormatting sqref="S103">
    <cfRule type="cellIs" dxfId="2314" priority="1775" operator="lessThan">
      <formula>100</formula>
    </cfRule>
    <cfRule type="cellIs" dxfId="2313" priority="1776" operator="equal">
      <formula>0</formula>
    </cfRule>
  </conditionalFormatting>
  <conditionalFormatting sqref="S104:S105">
    <cfRule type="cellIs" dxfId="2312" priority="1770" operator="lessThan">
      <formula>100</formula>
    </cfRule>
    <cfRule type="cellIs" dxfId="2311" priority="1771" operator="lessThan">
      <formula>100</formula>
    </cfRule>
  </conditionalFormatting>
  <conditionalFormatting sqref="S104:S106 S108">
    <cfRule type="cellIs" dxfId="2310" priority="1773" operator="equal">
      <formula>0</formula>
    </cfRule>
  </conditionalFormatting>
  <conditionalFormatting sqref="S106 S108">
    <cfRule type="cellIs" dxfId="2309" priority="1772" operator="lessThan">
      <formula>100</formula>
    </cfRule>
  </conditionalFormatting>
  <conditionalFormatting sqref="S107">
    <cfRule type="cellIs" dxfId="2308" priority="1768" operator="lessThan">
      <formula>100</formula>
    </cfRule>
    <cfRule type="cellIs" dxfId="2307" priority="1769" operator="equal">
      <formula>0</formula>
    </cfRule>
  </conditionalFormatting>
  <conditionalFormatting sqref="S109:S110">
    <cfRule type="cellIs" dxfId="2306" priority="1762" operator="lessThan">
      <formula>100</formula>
    </cfRule>
    <cfRule type="cellIs" dxfId="2305" priority="1763" operator="lessThan">
      <formula>100</formula>
    </cfRule>
  </conditionalFormatting>
  <conditionalFormatting sqref="S109:S111">
    <cfRule type="cellIs" dxfId="2304" priority="1765" operator="equal">
      <formula>0</formula>
    </cfRule>
  </conditionalFormatting>
  <conditionalFormatting sqref="S111">
    <cfRule type="cellIs" dxfId="2303" priority="1764" operator="lessThan">
      <formula>100</formula>
    </cfRule>
  </conditionalFormatting>
  <conditionalFormatting sqref="S112">
    <cfRule type="cellIs" dxfId="2302" priority="1760" operator="lessThan">
      <formula>100</formula>
    </cfRule>
    <cfRule type="cellIs" dxfId="2301" priority="1761" operator="equal">
      <formula>0</formula>
    </cfRule>
  </conditionalFormatting>
  <conditionalFormatting sqref="S115:S116">
    <cfRule type="cellIs" dxfId="2300" priority="1755" operator="lessThan">
      <formula>100</formula>
    </cfRule>
    <cfRule type="cellIs" dxfId="2299" priority="1756" operator="lessThan">
      <formula>100</formula>
    </cfRule>
  </conditionalFormatting>
  <conditionalFormatting sqref="S115:S117 S119">
    <cfRule type="cellIs" dxfId="2298" priority="1758" operator="equal">
      <formula>0</formula>
    </cfRule>
  </conditionalFormatting>
  <conditionalFormatting sqref="S117 S119">
    <cfRule type="cellIs" dxfId="2297" priority="1757" operator="lessThan">
      <formula>100</formula>
    </cfRule>
  </conditionalFormatting>
  <conditionalFormatting sqref="S118">
    <cfRule type="cellIs" dxfId="2296" priority="1754" operator="equal">
      <formula>0</formula>
    </cfRule>
    <cfRule type="cellIs" dxfId="2295" priority="1753" operator="lessThan">
      <formula>100</formula>
    </cfRule>
  </conditionalFormatting>
  <conditionalFormatting sqref="S120">
    <cfRule type="cellIs" dxfId="2294" priority="1750" operator="equal">
      <formula>0</formula>
    </cfRule>
    <cfRule type="cellIs" dxfId="2293" priority="1749" operator="lessThan">
      <formula>100</formula>
    </cfRule>
  </conditionalFormatting>
  <conditionalFormatting sqref="S121:S122">
    <cfRule type="cellIs" dxfId="2292" priority="1745" operator="lessThan">
      <formula>100</formula>
    </cfRule>
    <cfRule type="cellIs" dxfId="2291" priority="1744" operator="lessThan">
      <formula>100</formula>
    </cfRule>
  </conditionalFormatting>
  <conditionalFormatting sqref="S121:S123">
    <cfRule type="cellIs" dxfId="2290" priority="1747" operator="equal">
      <formula>0</formula>
    </cfRule>
  </conditionalFormatting>
  <conditionalFormatting sqref="S123">
    <cfRule type="cellIs" dxfId="2289" priority="1746" operator="lessThan">
      <formula>100</formula>
    </cfRule>
  </conditionalFormatting>
  <conditionalFormatting sqref="S124">
    <cfRule type="cellIs" dxfId="2288" priority="1743" operator="equal">
      <formula>0</formula>
    </cfRule>
    <cfRule type="cellIs" dxfId="2287" priority="1742" operator="lessThan">
      <formula>100</formula>
    </cfRule>
  </conditionalFormatting>
  <conditionalFormatting sqref="S125:S126">
    <cfRule type="cellIs" dxfId="2286" priority="1737" operator="lessThan">
      <formula>100</formula>
    </cfRule>
    <cfRule type="cellIs" dxfId="2285" priority="1738" operator="lessThan">
      <formula>100</formula>
    </cfRule>
  </conditionalFormatting>
  <conditionalFormatting sqref="S125:S127">
    <cfRule type="cellIs" dxfId="2284" priority="1740" operator="equal">
      <formula>0</formula>
    </cfRule>
  </conditionalFormatting>
  <conditionalFormatting sqref="S127">
    <cfRule type="cellIs" dxfId="2283" priority="1739" operator="lessThan">
      <formula>100</formula>
    </cfRule>
  </conditionalFormatting>
  <conditionalFormatting sqref="S128">
    <cfRule type="cellIs" dxfId="2282" priority="1710" operator="lessThan">
      <formula>100</formula>
    </cfRule>
    <cfRule type="cellIs" dxfId="2281" priority="1711" operator="equal">
      <formula>0</formula>
    </cfRule>
    <cfRule type="cellIs" dxfId="2280" priority="1709" operator="lessThan">
      <formula>100</formula>
    </cfRule>
    <cfRule type="cellIs" dxfId="2279" priority="1707" operator="lessThan">
      <formula>0</formula>
    </cfRule>
    <cfRule type="cellIs" dxfId="2278" priority="1706" operator="greaterThan">
      <formula>0</formula>
    </cfRule>
  </conditionalFormatting>
  <conditionalFormatting sqref="S139">
    <cfRule type="cellIs" dxfId="2277" priority="2420" operator="equal">
      <formula>0</formula>
    </cfRule>
    <cfRule type="cellIs" dxfId="2276" priority="2418" operator="lessThan">
      <formula>100</formula>
    </cfRule>
    <cfRule type="cellIs" dxfId="2275" priority="2419" operator="lessThan">
      <formula>100</formula>
    </cfRule>
  </conditionalFormatting>
  <conditionalFormatting sqref="S140">
    <cfRule type="cellIs" dxfId="2274" priority="2381" operator="lessThan">
      <formula>100</formula>
    </cfRule>
    <cfRule type="cellIs" dxfId="2273" priority="2380" operator="lessThan">
      <formula>100</formula>
    </cfRule>
    <cfRule type="cellIs" dxfId="2272" priority="2382" operator="equal">
      <formula>0</formula>
    </cfRule>
  </conditionalFormatting>
  <conditionalFormatting sqref="T2">
    <cfRule type="cellIs" dxfId="2271" priority="3236" operator="lessThan">
      <formula>100</formula>
    </cfRule>
  </conditionalFormatting>
  <conditionalFormatting sqref="T5">
    <cfRule type="cellIs" dxfId="2270" priority="2800" operator="lessThan">
      <formula>100</formula>
    </cfRule>
  </conditionalFormatting>
  <conditionalFormatting sqref="T6:T8">
    <cfRule type="cellIs" dxfId="2269" priority="2342" operator="lessThan">
      <formula>100</formula>
    </cfRule>
    <cfRule type="cellIs" dxfId="2268" priority="2339" operator="lessThan">
      <formula>100</formula>
    </cfRule>
  </conditionalFormatting>
  <conditionalFormatting sqref="T9">
    <cfRule type="cellIs" dxfId="2267" priority="2308" operator="lessThan">
      <formula>100</formula>
    </cfRule>
    <cfRule type="cellIs" dxfId="2266" priority="2311" operator="lessThan">
      <formula>100</formula>
    </cfRule>
    <cfRule type="cellIs" dxfId="2265" priority="2313" operator="lessThan">
      <formula>100</formula>
    </cfRule>
  </conditionalFormatting>
  <conditionalFormatting sqref="T28:T29">
    <cfRule type="cellIs" dxfId="2264" priority="453" operator="lessThan">
      <formula>100</formula>
    </cfRule>
  </conditionalFormatting>
  <conditionalFormatting sqref="T30">
    <cfRule type="cellIs" dxfId="2263" priority="101" operator="lessThan">
      <formula>100</formula>
    </cfRule>
  </conditionalFormatting>
  <conditionalFormatting sqref="T31">
    <cfRule type="cellIs" dxfId="2262" priority="366" operator="lessThan">
      <formula>100</formula>
    </cfRule>
  </conditionalFormatting>
  <conditionalFormatting sqref="T128">
    <cfRule type="cellIs" dxfId="2261" priority="1708" operator="lessThan">
      <formula>100</formula>
    </cfRule>
    <cfRule type="cellIs" dxfId="2260" priority="1705" operator="lessThan">
      <formula>100</formula>
    </cfRule>
  </conditionalFormatting>
  <conditionalFormatting sqref="T129:T138">
    <cfRule type="cellIs" dxfId="2259" priority="1719" operator="lessThan">
      <formula>100</formula>
    </cfRule>
    <cfRule type="cellIs" dxfId="2258" priority="1716" operator="lessThan">
      <formula>100</formula>
    </cfRule>
  </conditionalFormatting>
  <conditionalFormatting sqref="T9:AA9">
    <cfRule type="cellIs" dxfId="2257" priority="2312" operator="equal">
      <formula>0</formula>
    </cfRule>
  </conditionalFormatting>
  <conditionalFormatting sqref="U6:U7">
    <cfRule type="cellIs" dxfId="2256" priority="2334" operator="equal">
      <formula>0</formula>
    </cfRule>
  </conditionalFormatting>
  <conditionalFormatting sqref="U10">
    <cfRule type="cellIs" dxfId="2255" priority="2783" operator="equal">
      <formula>0</formula>
    </cfRule>
  </conditionalFormatting>
  <conditionalFormatting sqref="U12">
    <cfRule type="cellIs" dxfId="2254" priority="2781" operator="equal">
      <formula>0</formula>
    </cfRule>
  </conditionalFormatting>
  <conditionalFormatting sqref="U20:U22">
    <cfRule type="cellIs" dxfId="2253" priority="2779" operator="equal">
      <formula>0</formula>
    </cfRule>
  </conditionalFormatting>
  <conditionalFormatting sqref="U25:U26 U58 U114">
    <cfRule type="cellIs" dxfId="2252" priority="2766" operator="equal">
      <formula>0</formula>
    </cfRule>
  </conditionalFormatting>
  <conditionalFormatting sqref="U28">
    <cfRule type="cellIs" dxfId="2251" priority="480" operator="equal">
      <formula>0</formula>
    </cfRule>
  </conditionalFormatting>
  <conditionalFormatting sqref="U29">
    <cfRule type="cellIs" dxfId="2250" priority="479" operator="equal">
      <formula>0</formula>
    </cfRule>
  </conditionalFormatting>
  <conditionalFormatting sqref="U30">
    <cfRule type="cellIs" dxfId="2249" priority="117" operator="equal">
      <formula>0</formula>
    </cfRule>
  </conditionalFormatting>
  <conditionalFormatting sqref="U31">
    <cfRule type="cellIs" dxfId="2248" priority="382" operator="equal">
      <formula>0</formula>
    </cfRule>
  </conditionalFormatting>
  <conditionalFormatting sqref="U32:U33">
    <cfRule type="cellIs" dxfId="2247" priority="2453" operator="equal">
      <formula>0</formula>
    </cfRule>
  </conditionalFormatting>
  <conditionalFormatting sqref="U37:U39 U51:U53">
    <cfRule type="cellIs" dxfId="2246" priority="2765" operator="equal">
      <formula>0</formula>
    </cfRule>
  </conditionalFormatting>
  <conditionalFormatting sqref="U38">
    <cfRule type="cellIs" dxfId="2245" priority="2436" operator="equal">
      <formula>0</formula>
    </cfRule>
  </conditionalFormatting>
  <conditionalFormatting sqref="U56">
    <cfRule type="cellIs" dxfId="2244" priority="2768" operator="equal">
      <formula>0</formula>
    </cfRule>
  </conditionalFormatting>
  <conditionalFormatting sqref="U64:U67">
    <cfRule type="cellIs" dxfId="2243" priority="2478" operator="equal">
      <formula>0</formula>
    </cfRule>
  </conditionalFormatting>
  <conditionalFormatting sqref="U71">
    <cfRule type="cellIs" dxfId="2242" priority="2477" operator="equal">
      <formula>0</formula>
    </cfRule>
  </conditionalFormatting>
  <conditionalFormatting sqref="U78:U80">
    <cfRule type="cellIs" dxfId="2241" priority="2733" operator="equal">
      <formula>0</formula>
    </cfRule>
  </conditionalFormatting>
  <conditionalFormatting sqref="U83">
    <cfRule type="cellIs" dxfId="2240" priority="2736" operator="equal">
      <formula>0</formula>
    </cfRule>
  </conditionalFormatting>
  <conditionalFormatting sqref="U88:U90">
    <cfRule type="cellIs" dxfId="2239" priority="2718" operator="equal">
      <formula>0</formula>
    </cfRule>
  </conditionalFormatting>
  <conditionalFormatting sqref="U95">
    <cfRule type="cellIs" dxfId="2238" priority="2713" operator="equal">
      <formula>0</formula>
    </cfRule>
  </conditionalFormatting>
  <conditionalFormatting sqref="U103">
    <cfRule type="cellIs" dxfId="2237" priority="2700" operator="equal">
      <formula>0</formula>
    </cfRule>
  </conditionalFormatting>
  <conditionalFormatting sqref="U107:U108">
    <cfRule type="cellIs" dxfId="2236" priority="2692" operator="equal">
      <formula>0</formula>
    </cfRule>
  </conditionalFormatting>
  <conditionalFormatting sqref="U112">
    <cfRule type="cellIs" dxfId="2235" priority="2685" operator="equal">
      <formula>0</formula>
    </cfRule>
  </conditionalFormatting>
  <conditionalFormatting sqref="U118:U120">
    <cfRule type="cellIs" dxfId="2234" priority="2674" operator="equal">
      <formula>0</formula>
    </cfRule>
  </conditionalFormatting>
  <conditionalFormatting sqref="U124">
    <cfRule type="cellIs" dxfId="2233" priority="2667" operator="equal">
      <formula>0</formula>
    </cfRule>
  </conditionalFormatting>
  <conditionalFormatting sqref="U129:U138">
    <cfRule type="cellIs" dxfId="2232" priority="1681" operator="equal">
      <formula>0</formula>
    </cfRule>
  </conditionalFormatting>
  <conditionalFormatting sqref="U16:V16">
    <cfRule type="cellIs" dxfId="2231" priority="1680" operator="equal">
      <formula>0</formula>
    </cfRule>
  </conditionalFormatting>
  <conditionalFormatting sqref="V6">
    <cfRule type="cellIs" dxfId="2230" priority="1682" operator="greaterThan">
      <formula>0</formula>
    </cfRule>
  </conditionalFormatting>
  <conditionalFormatting sqref="V6:V7">
    <cfRule type="cellIs" dxfId="2229" priority="2336" operator="equal">
      <formula>0</formula>
    </cfRule>
    <cfRule type="cellIs" dxfId="2228" priority="2335" operator="lessThan">
      <formula>100</formula>
    </cfRule>
  </conditionalFormatting>
  <conditionalFormatting sqref="V8">
    <cfRule type="cellIs" dxfId="2227" priority="2337" operator="lessThan">
      <formula>100</formula>
    </cfRule>
    <cfRule type="cellIs" dxfId="2226" priority="2338" operator="equal">
      <formula>0</formula>
    </cfRule>
  </conditionalFormatting>
  <conditionalFormatting sqref="V9">
    <cfRule type="cellIs" dxfId="2225" priority="2304" operator="equal">
      <formula>0</formula>
    </cfRule>
  </conditionalFormatting>
  <conditionalFormatting sqref="V10 V20">
    <cfRule type="cellIs" dxfId="2224" priority="2789" operator="equal">
      <formula>0</formula>
    </cfRule>
    <cfRule type="cellIs" dxfId="2223" priority="2788" operator="lessThan">
      <formula>100</formula>
    </cfRule>
  </conditionalFormatting>
  <conditionalFormatting sqref="V11 V17:V21">
    <cfRule type="cellIs" dxfId="2222" priority="2795" operator="equal">
      <formula>0</formula>
    </cfRule>
  </conditionalFormatting>
  <conditionalFormatting sqref="V12 V22">
    <cfRule type="cellIs" dxfId="2221" priority="2787" operator="equal">
      <formula>0</formula>
    </cfRule>
    <cfRule type="cellIs" dxfId="2220" priority="2786" operator="lessThan">
      <formula>100</formula>
    </cfRule>
  </conditionalFormatting>
  <conditionalFormatting sqref="V13:V15">
    <cfRule type="cellIs" dxfId="2219" priority="2790" operator="lessThan">
      <formula>100</formula>
    </cfRule>
    <cfRule type="cellIs" dxfId="2218" priority="2791" operator="equal">
      <formula>0</formula>
    </cfRule>
  </conditionalFormatting>
  <conditionalFormatting sqref="V16">
    <cfRule type="cellIs" dxfId="2217" priority="1679" operator="lessThan">
      <formula>100</formula>
    </cfRule>
    <cfRule type="cellIs" dxfId="2216" priority="2785" operator="equal">
      <formula>0</formula>
    </cfRule>
    <cfRule type="cellIs" dxfId="2215" priority="2784" operator="lessThan">
      <formula>100</formula>
    </cfRule>
  </conditionalFormatting>
  <conditionalFormatting sqref="V17">
    <cfRule type="cellIs" dxfId="2214" priority="1678" operator="equal">
      <formula>0</formula>
    </cfRule>
    <cfRule type="cellIs" dxfId="2213" priority="1677" operator="lessThan">
      <formula>100</formula>
    </cfRule>
    <cfRule type="cellIs" dxfId="2212" priority="1676" operator="equal">
      <formula>0</formula>
    </cfRule>
    <cfRule type="cellIs" dxfId="2211" priority="1675" operator="lessThan">
      <formula>100</formula>
    </cfRule>
  </conditionalFormatting>
  <conditionalFormatting sqref="V17:V20">
    <cfRule type="cellIs" dxfId="2210" priority="2793" operator="lessThan">
      <formula>100</formula>
    </cfRule>
    <cfRule type="cellIs" dxfId="2209" priority="2792" operator="lessThan">
      <formula>100</formula>
    </cfRule>
  </conditionalFormatting>
  <conditionalFormatting sqref="V18:V20">
    <cfRule type="cellIs" dxfId="2208" priority="1674" operator="equal">
      <formula>0</formula>
    </cfRule>
    <cfRule type="cellIs" dxfId="2207" priority="1673" operator="lessThan">
      <formula>100</formula>
    </cfRule>
    <cfRule type="cellIs" dxfId="2206" priority="1672" operator="equal">
      <formula>0</formula>
    </cfRule>
    <cfRule type="cellIs" dxfId="2205" priority="1671" operator="lessThan">
      <formula>100</formula>
    </cfRule>
  </conditionalFormatting>
  <conditionalFormatting sqref="V19 V21 V11">
    <cfRule type="cellIs" dxfId="2204" priority="2794" operator="lessThan">
      <formula>100</formula>
    </cfRule>
  </conditionalFormatting>
  <conditionalFormatting sqref="V19">
    <cfRule type="cellIs" dxfId="2203" priority="1670" operator="greaterThan">
      <formula>0</formula>
    </cfRule>
  </conditionalFormatting>
  <conditionalFormatting sqref="V23 Z23 AC23 U24 X26:X27 X34:X40 X48:X54 BC66:BC74 BF66:BF74 BI66:BI74 BL66:BL74 BO66:BO74 BR66:BR74 BU66:BU74 BX66:BX74 CA66:CA74 X67:X73 G74:H74 U74:V74 X74:Z74 AB74:AC74 AS116:AS119 AP9 AR9 AP74:AQ74">
    <cfRule type="cellIs" dxfId="2202" priority="3245" operator="equal">
      <formula>0</formula>
    </cfRule>
  </conditionalFormatting>
  <conditionalFormatting sqref="V25 V37 V51 V56 V133">
    <cfRule type="cellIs" dxfId="2201" priority="2772" operator="equal">
      <formula>0</formula>
    </cfRule>
  </conditionalFormatting>
  <conditionalFormatting sqref="V25 V56 V133 V37 V51">
    <cfRule type="cellIs" dxfId="2200" priority="2771" operator="lessThan">
      <formula>100</formula>
    </cfRule>
  </conditionalFormatting>
  <conditionalFormatting sqref="V26 V58 V114 V135 V39 V53 V130">
    <cfRule type="cellIs" dxfId="2199" priority="2769" operator="lessThan">
      <formula>100</formula>
    </cfRule>
  </conditionalFormatting>
  <conditionalFormatting sqref="V26:V27 V39 V53 V58 V114 V130 V135">
    <cfRule type="cellIs" dxfId="2198" priority="2770" operator="equal">
      <formula>0</formula>
    </cfRule>
  </conditionalFormatting>
  <conditionalFormatting sqref="V27">
    <cfRule type="cellIs" dxfId="2197" priority="2797" operator="lessThan">
      <formula>100</formula>
    </cfRule>
  </conditionalFormatting>
  <conditionalFormatting sqref="V28">
    <cfRule type="cellIs" dxfId="2196" priority="483" operator="lessThan">
      <formula>100</formula>
    </cfRule>
    <cfRule type="cellIs" dxfId="2195" priority="484" operator="equal">
      <formula>0</formula>
    </cfRule>
  </conditionalFormatting>
  <conditionalFormatting sqref="V29">
    <cfRule type="cellIs" dxfId="2194" priority="481" operator="lessThan">
      <formula>100</formula>
    </cfRule>
    <cfRule type="cellIs" dxfId="2193" priority="482" operator="equal">
      <formula>0</formula>
    </cfRule>
  </conditionalFormatting>
  <conditionalFormatting sqref="V30">
    <cfRule type="cellIs" dxfId="2192" priority="118" operator="lessThan">
      <formula>100</formula>
    </cfRule>
    <cfRule type="cellIs" dxfId="2191" priority="119" operator="equal">
      <formula>0</formula>
    </cfRule>
  </conditionalFormatting>
  <conditionalFormatting sqref="V31">
    <cfRule type="cellIs" dxfId="2190" priority="383" operator="lessThan">
      <formula>100</formula>
    </cfRule>
    <cfRule type="cellIs" dxfId="2189" priority="384" operator="equal">
      <formula>0</formula>
    </cfRule>
  </conditionalFormatting>
  <conditionalFormatting sqref="V32">
    <cfRule type="cellIs" dxfId="2188" priority="2764" operator="equal">
      <formula>0</formula>
    </cfRule>
    <cfRule type="cellIs" dxfId="2187" priority="2763" operator="lessThan">
      <formula>100</formula>
    </cfRule>
  </conditionalFormatting>
  <conditionalFormatting sqref="V33">
    <cfRule type="cellIs" dxfId="2186" priority="2448" operator="lessThan">
      <formula>100</formula>
    </cfRule>
    <cfRule type="cellIs" dxfId="2185" priority="2449" operator="equal">
      <formula>0</formula>
    </cfRule>
  </conditionalFormatting>
  <conditionalFormatting sqref="V34:V35 V48:V49">
    <cfRule type="cellIs" dxfId="2184" priority="2776" operator="lessThan">
      <formula>100</formula>
    </cfRule>
    <cfRule type="cellIs" dxfId="2183" priority="2775" operator="lessThan">
      <formula>100</formula>
    </cfRule>
  </conditionalFormatting>
  <conditionalFormatting sqref="V34:V36 V38 V43 V48:V50 V52 V57 V113 V129 V134">
    <cfRule type="cellIs" dxfId="2182" priority="2778" operator="equal">
      <formula>0</formula>
    </cfRule>
  </conditionalFormatting>
  <conditionalFormatting sqref="V36 V50 V38 V52 V129 V43 V57 V113 V134">
    <cfRule type="cellIs" dxfId="2181" priority="2777" operator="lessThan">
      <formula>100</formula>
    </cfRule>
  </conditionalFormatting>
  <conditionalFormatting sqref="V38">
    <cfRule type="cellIs" dxfId="2180" priority="2437" operator="equal">
      <formula>0</formula>
    </cfRule>
    <cfRule type="cellIs" dxfId="2179" priority="2438" operator="lessThan">
      <formula>0</formula>
    </cfRule>
    <cfRule type="cellIs" dxfId="2178" priority="2439" operator="greaterThan">
      <formula>0</formula>
    </cfRule>
  </conditionalFormatting>
  <conditionalFormatting sqref="V40 V54 V59:V60 V131:V132 V136:V138">
    <cfRule type="cellIs" dxfId="2177" priority="2774" operator="equal">
      <formula>0</formula>
    </cfRule>
  </conditionalFormatting>
  <conditionalFormatting sqref="V41:V42">
    <cfRule type="cellIs" dxfId="2176" priority="2760" operator="lessThan">
      <formula>100</formula>
    </cfRule>
    <cfRule type="cellIs" dxfId="2175" priority="2761" operator="equal">
      <formula>0</formula>
    </cfRule>
  </conditionalFormatting>
  <conditionalFormatting sqref="V44:V47">
    <cfRule type="cellIs" dxfId="2174" priority="2711" operator="lessThan">
      <formula>100</formula>
    </cfRule>
    <cfRule type="cellIs" dxfId="2173" priority="2712" operator="equal">
      <formula>0</formula>
    </cfRule>
  </conditionalFormatting>
  <conditionalFormatting sqref="V55">
    <cfRule type="cellIs" dxfId="2172" priority="2758" operator="lessThan">
      <formula>100</formula>
    </cfRule>
    <cfRule type="cellIs" dxfId="2171" priority="2759" operator="equal">
      <formula>0</formula>
    </cfRule>
  </conditionalFormatting>
  <conditionalFormatting sqref="V59:V60 V136:V138 V40 V54 V131:V132">
    <cfRule type="cellIs" dxfId="2170" priority="2773" operator="lessThan">
      <formula>100</formula>
    </cfRule>
  </conditionalFormatting>
  <conditionalFormatting sqref="V61">
    <cfRule type="cellIs" dxfId="2169" priority="2756" operator="lessThan">
      <formula>100</formula>
    </cfRule>
    <cfRule type="cellIs" dxfId="2168" priority="2755" operator="lessThan">
      <formula>100</formula>
    </cfRule>
    <cfRule type="cellIs" dxfId="2167" priority="2757" operator="equal">
      <formula>0</formula>
    </cfRule>
  </conditionalFormatting>
  <conditionalFormatting sqref="V62">
    <cfRule type="cellIs" dxfId="2166" priority="2751" operator="lessThan">
      <formula>100</formula>
    </cfRule>
    <cfRule type="cellIs" dxfId="2165" priority="2752" operator="lessThan">
      <formula>100</formula>
    </cfRule>
  </conditionalFormatting>
  <conditionalFormatting sqref="V62:V63 V65">
    <cfRule type="cellIs" dxfId="2164" priority="2754" operator="equal">
      <formula>0</formula>
    </cfRule>
  </conditionalFormatting>
  <conditionalFormatting sqref="V63 V65">
    <cfRule type="cellIs" dxfId="2163" priority="2753" operator="lessThan">
      <formula>100</formula>
    </cfRule>
  </conditionalFormatting>
  <conditionalFormatting sqref="V64">
    <cfRule type="cellIs" dxfId="2162" priority="2749" operator="lessThan">
      <formula>100</formula>
    </cfRule>
    <cfRule type="cellIs" dxfId="2161" priority="2750" operator="equal">
      <formula>0</formula>
    </cfRule>
  </conditionalFormatting>
  <conditionalFormatting sqref="V66">
    <cfRule type="cellIs" dxfId="2160" priority="2485" operator="equal">
      <formula>0</formula>
    </cfRule>
    <cfRule type="cellIs" dxfId="2159" priority="2484" operator="lessThan">
      <formula>100</formula>
    </cfRule>
  </conditionalFormatting>
  <conditionalFormatting sqref="V67">
    <cfRule type="cellIs" dxfId="2158" priority="2482" operator="lessThan">
      <formula>100</formula>
    </cfRule>
    <cfRule type="cellIs" dxfId="2157" priority="2483" operator="equal">
      <formula>0</formula>
    </cfRule>
  </conditionalFormatting>
  <conditionalFormatting sqref="V68:V70">
    <cfRule type="cellIs" dxfId="2156" priority="2486" operator="lessThan">
      <formula>100</formula>
    </cfRule>
    <cfRule type="cellIs" dxfId="2155" priority="2487" operator="equal">
      <formula>0</formula>
    </cfRule>
  </conditionalFormatting>
  <conditionalFormatting sqref="V71">
    <cfRule type="cellIs" dxfId="2154" priority="2480" operator="lessThan">
      <formula>100</formula>
    </cfRule>
    <cfRule type="cellIs" dxfId="2153" priority="2481" operator="equal">
      <formula>0</formula>
    </cfRule>
  </conditionalFormatting>
  <conditionalFormatting sqref="V72:V73">
    <cfRule type="cellIs" dxfId="2152" priority="2488" operator="lessThan">
      <formula>100</formula>
    </cfRule>
    <cfRule type="cellIs" dxfId="2151" priority="2489" operator="lessThan">
      <formula>100</formula>
    </cfRule>
    <cfRule type="cellIs" dxfId="2150" priority="2490" operator="equal">
      <formula>0</formula>
    </cfRule>
  </conditionalFormatting>
  <conditionalFormatting sqref="V75:V76">
    <cfRule type="cellIs" dxfId="2149" priority="2743" operator="lessThan">
      <formula>100</formula>
    </cfRule>
    <cfRule type="cellIs" dxfId="2148" priority="2744" operator="lessThan">
      <formula>100</formula>
    </cfRule>
  </conditionalFormatting>
  <conditionalFormatting sqref="V75:V77 V79 V84">
    <cfRule type="cellIs" dxfId="2147" priority="2746" operator="equal">
      <formula>0</formula>
    </cfRule>
  </conditionalFormatting>
  <conditionalFormatting sqref="V77 V79 V84">
    <cfRule type="cellIs" dxfId="2146" priority="2745" operator="lessThan">
      <formula>100</formula>
    </cfRule>
  </conditionalFormatting>
  <conditionalFormatting sqref="V78 V83">
    <cfRule type="cellIs" dxfId="2145" priority="2740" operator="equal">
      <formula>0</formula>
    </cfRule>
  </conditionalFormatting>
  <conditionalFormatting sqref="V80">
    <cfRule type="cellIs" dxfId="2144" priority="2737" operator="lessThan">
      <formula>100</formula>
    </cfRule>
    <cfRule type="cellIs" dxfId="2143" priority="2738" operator="equal">
      <formula>0</formula>
    </cfRule>
  </conditionalFormatting>
  <conditionalFormatting sqref="V81">
    <cfRule type="cellIs" dxfId="2142" priority="2741" operator="lessThan">
      <formula>100</formula>
    </cfRule>
    <cfRule type="cellIs" dxfId="2141" priority="2742" operator="equal">
      <formula>0</formula>
    </cfRule>
  </conditionalFormatting>
  <conditionalFormatting sqref="V82">
    <cfRule type="cellIs" dxfId="2140" priority="2732" operator="equal">
      <formula>0</formula>
    </cfRule>
    <cfRule type="cellIs" dxfId="2139" priority="2731" operator="lessThan">
      <formula>100</formula>
    </cfRule>
  </conditionalFormatting>
  <conditionalFormatting sqref="V83 V78">
    <cfRule type="cellIs" dxfId="2138" priority="2739" operator="lessThan">
      <formula>100</formula>
    </cfRule>
  </conditionalFormatting>
  <conditionalFormatting sqref="V85:V86">
    <cfRule type="cellIs" dxfId="2137" priority="2727" operator="lessThan">
      <formula>100</formula>
    </cfRule>
    <cfRule type="cellIs" dxfId="2136" priority="2728" operator="lessThan">
      <formula>100</formula>
    </cfRule>
  </conditionalFormatting>
  <conditionalFormatting sqref="V85:V87 V89">
    <cfRule type="cellIs" dxfId="2135" priority="2730" operator="equal">
      <formula>0</formula>
    </cfRule>
  </conditionalFormatting>
  <conditionalFormatting sqref="V87 V89">
    <cfRule type="cellIs" dxfId="2134" priority="2729" operator="lessThan">
      <formula>100</formula>
    </cfRule>
  </conditionalFormatting>
  <conditionalFormatting sqref="V88">
    <cfRule type="cellIs" dxfId="2133" priority="2723" operator="lessThan">
      <formula>100</formula>
    </cfRule>
    <cfRule type="cellIs" dxfId="2132" priority="2724" operator="equal">
      <formula>0</formula>
    </cfRule>
  </conditionalFormatting>
  <conditionalFormatting sqref="V90">
    <cfRule type="cellIs" dxfId="2131" priority="2721" operator="lessThan">
      <formula>100</formula>
    </cfRule>
    <cfRule type="cellIs" dxfId="2130" priority="2722" operator="equal">
      <formula>0</formula>
    </cfRule>
  </conditionalFormatting>
  <conditionalFormatting sqref="V91">
    <cfRule type="cellIs" dxfId="2129" priority="2725" operator="lessThan">
      <formula>100</formula>
    </cfRule>
    <cfRule type="cellIs" dxfId="2128" priority="2726" operator="equal">
      <formula>0</formula>
    </cfRule>
  </conditionalFormatting>
  <conditionalFormatting sqref="V92:V93">
    <cfRule type="cellIs" dxfId="2127" priority="2715" operator="lessThan">
      <formula>100</formula>
    </cfRule>
    <cfRule type="cellIs" dxfId="2126" priority="2714" operator="lessThan">
      <formula>100</formula>
    </cfRule>
  </conditionalFormatting>
  <conditionalFormatting sqref="V92:V94 U96">
    <cfRule type="cellIs" dxfId="2125" priority="2717" operator="equal">
      <formula>0</formula>
    </cfRule>
  </conditionalFormatting>
  <conditionalFormatting sqref="V94 U96">
    <cfRule type="cellIs" dxfId="2124" priority="2716" operator="lessThan">
      <formula>100</formula>
    </cfRule>
  </conditionalFormatting>
  <conditionalFormatting sqref="V97:V98">
    <cfRule type="cellIs" dxfId="2123" priority="2708" operator="lessThan">
      <formula>100</formula>
    </cfRule>
    <cfRule type="cellIs" dxfId="2122" priority="2707" operator="lessThan">
      <formula>100</formula>
    </cfRule>
  </conditionalFormatting>
  <conditionalFormatting sqref="V97:V99">
    <cfRule type="cellIs" dxfId="2121" priority="2710" operator="equal">
      <formula>0</formula>
    </cfRule>
  </conditionalFormatting>
  <conditionalFormatting sqref="V99">
    <cfRule type="cellIs" dxfId="2120" priority="2709" operator="lessThan">
      <formula>100</formula>
    </cfRule>
  </conditionalFormatting>
  <conditionalFormatting sqref="V100:V101">
    <cfRule type="cellIs" dxfId="2119" priority="2704" operator="lessThan">
      <formula>100</formula>
    </cfRule>
    <cfRule type="cellIs" dxfId="2118" priority="2703" operator="lessThan">
      <formula>100</formula>
    </cfRule>
  </conditionalFormatting>
  <conditionalFormatting sqref="V100:V102">
    <cfRule type="cellIs" dxfId="2117" priority="2706" operator="equal">
      <formula>0</formula>
    </cfRule>
  </conditionalFormatting>
  <conditionalFormatting sqref="V102">
    <cfRule type="cellIs" dxfId="2116" priority="2705" operator="lessThan">
      <formula>100</formula>
    </cfRule>
  </conditionalFormatting>
  <conditionalFormatting sqref="V103">
    <cfRule type="cellIs" dxfId="2115" priority="2702" operator="equal">
      <formula>0</formula>
    </cfRule>
    <cfRule type="cellIs" dxfId="2114" priority="2701" operator="lessThan">
      <formula>100</formula>
    </cfRule>
  </conditionalFormatting>
  <conditionalFormatting sqref="V104:V105">
    <cfRule type="cellIs" dxfId="2113" priority="2697" operator="lessThan">
      <formula>100</formula>
    </cfRule>
    <cfRule type="cellIs" dxfId="2112" priority="2696" operator="lessThan">
      <formula>100</formula>
    </cfRule>
  </conditionalFormatting>
  <conditionalFormatting sqref="V104:V106 V108">
    <cfRule type="cellIs" dxfId="2111" priority="2699" operator="equal">
      <formula>0</formula>
    </cfRule>
  </conditionalFormatting>
  <conditionalFormatting sqref="V106 V108">
    <cfRule type="cellIs" dxfId="2110" priority="2698" operator="lessThan">
      <formula>100</formula>
    </cfRule>
  </conditionalFormatting>
  <conditionalFormatting sqref="V107">
    <cfRule type="cellIs" dxfId="2109" priority="2695" operator="equal">
      <formula>0</formula>
    </cfRule>
    <cfRule type="cellIs" dxfId="2108" priority="2694" operator="lessThan">
      <formula>100</formula>
    </cfRule>
  </conditionalFormatting>
  <conditionalFormatting sqref="V109:V110">
    <cfRule type="cellIs" dxfId="2107" priority="2688" operator="lessThan">
      <formula>100</formula>
    </cfRule>
    <cfRule type="cellIs" dxfId="2106" priority="2689" operator="lessThan">
      <formula>100</formula>
    </cfRule>
  </conditionalFormatting>
  <conditionalFormatting sqref="V109:V111">
    <cfRule type="cellIs" dxfId="2105" priority="2691" operator="equal">
      <formula>0</formula>
    </cfRule>
  </conditionalFormatting>
  <conditionalFormatting sqref="V111">
    <cfRule type="cellIs" dxfId="2104" priority="2690" operator="lessThan">
      <formula>100</formula>
    </cfRule>
  </conditionalFormatting>
  <conditionalFormatting sqref="V112">
    <cfRule type="cellIs" dxfId="2103" priority="2686" operator="lessThan">
      <formula>100</formula>
    </cfRule>
    <cfRule type="cellIs" dxfId="2102" priority="2687" operator="equal">
      <formula>0</formula>
    </cfRule>
  </conditionalFormatting>
  <conditionalFormatting sqref="V115:V116">
    <cfRule type="cellIs" dxfId="2101" priority="2682" operator="lessThan">
      <formula>100</formula>
    </cfRule>
    <cfRule type="cellIs" dxfId="2100" priority="2681" operator="lessThan">
      <formula>100</formula>
    </cfRule>
  </conditionalFormatting>
  <conditionalFormatting sqref="V115:V117 V119">
    <cfRule type="cellIs" dxfId="2099" priority="2684" operator="equal">
      <formula>0</formula>
    </cfRule>
  </conditionalFormatting>
  <conditionalFormatting sqref="V117 V119">
    <cfRule type="cellIs" dxfId="2098" priority="2683" operator="lessThan">
      <formula>100</formula>
    </cfRule>
  </conditionalFormatting>
  <conditionalFormatting sqref="V118">
    <cfRule type="cellIs" dxfId="2097" priority="2680" operator="equal">
      <formula>0</formula>
    </cfRule>
    <cfRule type="cellIs" dxfId="2096" priority="2679" operator="lessThan">
      <formula>100</formula>
    </cfRule>
  </conditionalFormatting>
  <conditionalFormatting sqref="V120">
    <cfRule type="cellIs" dxfId="2095" priority="2675" operator="lessThan">
      <formula>100</formula>
    </cfRule>
    <cfRule type="cellIs" dxfId="2094" priority="2676" operator="equal">
      <formula>0</formula>
    </cfRule>
  </conditionalFormatting>
  <conditionalFormatting sqref="V121:V122">
    <cfRule type="cellIs" dxfId="2093" priority="2670" operator="lessThan">
      <formula>100</formula>
    </cfRule>
    <cfRule type="cellIs" dxfId="2092" priority="2671" operator="lessThan">
      <formula>100</formula>
    </cfRule>
  </conditionalFormatting>
  <conditionalFormatting sqref="V121:V123">
    <cfRule type="cellIs" dxfId="2091" priority="2673" operator="equal">
      <formula>0</formula>
    </cfRule>
  </conditionalFormatting>
  <conditionalFormatting sqref="V123">
    <cfRule type="cellIs" dxfId="2090" priority="2672" operator="lessThan">
      <formula>100</formula>
    </cfRule>
  </conditionalFormatting>
  <conditionalFormatting sqref="V124">
    <cfRule type="cellIs" dxfId="2089" priority="2669" operator="equal">
      <formula>0</formula>
    </cfRule>
    <cfRule type="cellIs" dxfId="2088" priority="2668" operator="lessThan">
      <formula>100</formula>
    </cfRule>
  </conditionalFormatting>
  <conditionalFormatting sqref="V125:V126">
    <cfRule type="cellIs" dxfId="2087" priority="2663" operator="lessThan">
      <formula>100</formula>
    </cfRule>
    <cfRule type="cellIs" dxfId="2086" priority="2664" operator="lessThan">
      <formula>100</formula>
    </cfRule>
  </conditionalFormatting>
  <conditionalFormatting sqref="V125:V127">
    <cfRule type="cellIs" dxfId="2085" priority="2666" operator="equal">
      <formula>0</formula>
    </cfRule>
  </conditionalFormatting>
  <conditionalFormatting sqref="V127">
    <cfRule type="cellIs" dxfId="2084" priority="2665" operator="lessThan">
      <formula>100</formula>
    </cfRule>
  </conditionalFormatting>
  <conditionalFormatting sqref="V128">
    <cfRule type="cellIs" dxfId="2083" priority="2435" operator="equal">
      <formula>0</formula>
    </cfRule>
    <cfRule type="cellIs" dxfId="2082" priority="2434" operator="lessThan">
      <formula>100</formula>
    </cfRule>
    <cfRule type="cellIs" dxfId="2081" priority="2433" operator="lessThan">
      <formula>100</formula>
    </cfRule>
    <cfRule type="cellIs" dxfId="2080" priority="2431" operator="lessThan">
      <formula>0</formula>
    </cfRule>
    <cfRule type="cellIs" dxfId="2079" priority="2430" operator="greaterThan">
      <formula>0</formula>
    </cfRule>
  </conditionalFormatting>
  <conditionalFormatting sqref="V139">
    <cfRule type="cellIs" dxfId="2078" priority="2403" operator="lessThan">
      <formula>0</formula>
    </cfRule>
    <cfRule type="cellIs" dxfId="2077" priority="2405" operator="lessThan">
      <formula>100</formula>
    </cfRule>
    <cfRule type="cellIs" dxfId="2076" priority="2407" operator="equal">
      <formula>0</formula>
    </cfRule>
    <cfRule type="cellIs" dxfId="2075" priority="2406" operator="lessThan">
      <formula>100</formula>
    </cfRule>
    <cfRule type="cellIs" dxfId="2074" priority="2402" operator="greaterThan">
      <formula>0</formula>
    </cfRule>
  </conditionalFormatting>
  <conditionalFormatting sqref="V140">
    <cfRule type="cellIs" dxfId="2073" priority="2368" operator="lessThan">
      <formula>0</formula>
    </cfRule>
    <cfRule type="cellIs" dxfId="2072" priority="2370" operator="lessThan">
      <formula>100</formula>
    </cfRule>
    <cfRule type="cellIs" dxfId="2071" priority="2371" operator="lessThan">
      <formula>100</formula>
    </cfRule>
    <cfRule type="cellIs" dxfId="2070" priority="2372" operator="equal">
      <formula>0</formula>
    </cfRule>
    <cfRule type="cellIs" dxfId="2069" priority="2367" operator="greaterThan">
      <formula>0</formula>
    </cfRule>
  </conditionalFormatting>
  <conditionalFormatting sqref="W2">
    <cfRule type="cellIs" dxfId="2068" priority="2798" operator="lessThan">
      <formula>100</formula>
    </cfRule>
  </conditionalFormatting>
  <conditionalFormatting sqref="W5">
    <cfRule type="cellIs" dxfId="2067" priority="2662" operator="lessThan">
      <formula>100</formula>
    </cfRule>
  </conditionalFormatting>
  <conditionalFormatting sqref="W6:W8">
    <cfRule type="cellIs" dxfId="2066" priority="2333" operator="lessThan">
      <formula>100</formula>
    </cfRule>
    <cfRule type="cellIs" dxfId="2065" priority="2332" operator="lessThan">
      <formula>100</formula>
    </cfRule>
  </conditionalFormatting>
  <conditionalFormatting sqref="W9">
    <cfRule type="cellIs" dxfId="2064" priority="2307" operator="lessThan">
      <formula>100</formula>
    </cfRule>
    <cfRule type="cellIs" dxfId="2063" priority="2305" operator="lessThan">
      <formula>100</formula>
    </cfRule>
    <cfRule type="cellIs" dxfId="2062" priority="2306" operator="lessThan">
      <formula>100</formula>
    </cfRule>
  </conditionalFormatting>
  <conditionalFormatting sqref="W30 I30 AA30 AD30">
    <cfRule type="cellIs" dxfId="2061" priority="128" operator="lessThan">
      <formula>100</formula>
    </cfRule>
  </conditionalFormatting>
  <conditionalFormatting sqref="W128">
    <cfRule type="cellIs" dxfId="2060" priority="2432" operator="lessThan">
      <formula>100</formula>
    </cfRule>
    <cfRule type="cellIs" dxfId="2059" priority="2429" operator="lessThan">
      <formula>100</formula>
    </cfRule>
  </conditionalFormatting>
  <conditionalFormatting sqref="W129:W138">
    <cfRule type="cellIs" dxfId="2058" priority="2440" operator="lessThan">
      <formula>100</formula>
    </cfRule>
    <cfRule type="cellIs" dxfId="2057" priority="2444" operator="lessThan">
      <formula>100</formula>
    </cfRule>
  </conditionalFormatting>
  <conditionalFormatting sqref="W139">
    <cfRule type="cellIs" dxfId="2056" priority="2401" operator="lessThan">
      <formula>100</formula>
    </cfRule>
    <cfRule type="cellIs" dxfId="2055" priority="2404" operator="lessThan">
      <formula>100</formula>
    </cfRule>
  </conditionalFormatting>
  <conditionalFormatting sqref="W140">
    <cfRule type="cellIs" dxfId="2054" priority="2369" operator="lessThan">
      <formula>100</formula>
    </cfRule>
    <cfRule type="cellIs" dxfId="2053" priority="2366" operator="lessThan">
      <formula>100</formula>
    </cfRule>
  </conditionalFormatting>
  <conditionalFormatting sqref="W31:X31 I31 AA31 AD31">
    <cfRule type="cellIs" dxfId="2052" priority="392" operator="lessThan">
      <formula>100</formula>
    </cfRule>
  </conditionalFormatting>
  <conditionalFormatting sqref="X6">
    <cfRule type="cellIs" dxfId="2051" priority="28" operator="lessThan">
      <formula>100</formula>
    </cfRule>
    <cfRule type="cellIs" dxfId="2050" priority="27" operator="lessThan">
      <formula>0</formula>
    </cfRule>
    <cfRule type="cellIs" dxfId="2049" priority="26" operator="greaterThan">
      <formula>0</formula>
    </cfRule>
    <cfRule type="cellIs" dxfId="2048" priority="29" operator="equal">
      <formula>0</formula>
    </cfRule>
  </conditionalFormatting>
  <conditionalFormatting sqref="X7:X8">
    <cfRule type="cellIs" dxfId="2047" priority="2314" operator="equal">
      <formula>0</formula>
    </cfRule>
  </conditionalFormatting>
  <conditionalFormatting sqref="X7:X10 BB10:BC10 BE10:BF10 BH10:BI10 BK10:BL10 BN10:BO10 BQ10:BR10 BT10:BU10 BW10:BX10 BZ10:CA10 BC20 BE20:BF20 BH20:BI20 BK20:BL20 BN20:BO20 BQ20:BR20 BT20:BU20 BW20:BX20 BZ20:CA20 Q6:Q10 BB11:BB66 Q20">
    <cfRule type="cellIs" dxfId="2046" priority="3225" operator="equal">
      <formula>0</formula>
    </cfRule>
  </conditionalFormatting>
  <conditionalFormatting sqref="X10 BC20 BF20 BI10 BI20 BL10 BL20 BO10 BO20 BR20 BU20 BX20 CA10 CA20 BC10 BF10 BR10 BU10 BX10">
    <cfRule type="cellIs" dxfId="2045" priority="3224" operator="lessThan">
      <formula>100</formula>
    </cfRule>
  </conditionalFormatting>
  <conditionalFormatting sqref="X25 X56 X133 BC37 BC51 BF37 BF51 BI25 BI56 BI37 BI51 BL25 BL56 BL37 BL51 BO25 BO56 BO37 BO51 BR37 BR51 BU37 BU51 BX37 BX51 CA25 CA56 CA37 CA51 BC25 BC56 BF25 BF56 BR25 BR56 BU25 BU56 BX25 BX56">
    <cfRule type="cellIs" dxfId="2044" priority="3195" operator="lessThan">
      <formula>100</formula>
    </cfRule>
  </conditionalFormatting>
  <conditionalFormatting sqref="X25 BC25 BE25:BF25 BH25:BI25 BK25:BL25 BN25:BO25 BQ25:BR25 BT25:BU25 BW25:BX25 BZ25:CA25 BC37 BE37:BF37 BH37:BI37 BK37:BL37 BN37:BO37 BQ37:BR37 BT37:BU37 BW37:BX37 BZ37:CA37 BC51 BE51:BF51 BH51:BI51 BK51:BL51 BN51:BO51 BQ51:BR51 BT51:BU51 BW51:BX51 BZ51:CA51 X56 BC56 BE56:BF56 BH56:BI56 BK56:BL56 BN56:BO56 BQ56:BR56 BT56:BU56 BW56:BX56 BZ56:CA56 X129:X133 Q37 Q51">
    <cfRule type="cellIs" dxfId="2043" priority="3196" operator="equal">
      <formula>0</formula>
    </cfRule>
  </conditionalFormatting>
  <conditionalFormatting sqref="X26:X27 X48:X54 X34:X40 H74 Z74 V74 AC74 BC66:BC74 BF66:BF74 BI66:BI74 BL66:BL74 BO66:BO74 BR66:BR74 BU66:BU74 BX66:BX74 CA66:CA74 X67:X74 AD10:AD23 AA10:AA23 W10:W27 V23 U24 Z23 AC23 I9:I27 AA25:AA27 AD25:AD27 AA97:AA138 AD32:AD138 AA32:AA93 I32:I138 W32:W127 AS116:AS119 AX48:AX51 AW52:AW53 I141:I1048576 AA141:AA1048576 T141:T1048576 W141:W1048576 AD141:AD1048576 M141:M1048576 P141:P1048576 AG141:AG1048576 AK141:AK1048576 AR141:AS1048576 AV141:AV1048576 AN141:AN1048576">
    <cfRule type="cellIs" dxfId="2042" priority="3244" operator="lessThan">
      <formula>100</formula>
    </cfRule>
  </conditionalFormatting>
  <conditionalFormatting sqref="X28">
    <cfRule type="cellIs" dxfId="2041" priority="498" operator="lessThan">
      <formula>100</formula>
    </cfRule>
  </conditionalFormatting>
  <conditionalFormatting sqref="X29 W28:W29 I28:I29 AA28:AA29 AD28:AD29">
    <cfRule type="cellIs" dxfId="2040" priority="500" operator="lessThan">
      <formula>100</formula>
    </cfRule>
  </conditionalFormatting>
  <conditionalFormatting sqref="X29">
    <cfRule type="cellIs" dxfId="2039" priority="501" operator="equal">
      <formula>0</formula>
    </cfRule>
  </conditionalFormatting>
  <conditionalFormatting sqref="X30">
    <cfRule type="cellIs" dxfId="2038" priority="126" operator="lessThan">
      <formula>100</formula>
    </cfRule>
  </conditionalFormatting>
  <conditionalFormatting sqref="X31">
    <cfRule type="cellIs" dxfId="2037" priority="393" operator="equal">
      <formula>0</formula>
    </cfRule>
  </conditionalFormatting>
  <conditionalFormatting sqref="X32 BC32 BE32:BF32 BH32:BI32 BK32:BL32 BN32:BO32 BQ32:BR32 BT32:BU32 BW32:BX32 BZ32:CA32">
    <cfRule type="cellIs" dxfId="2036" priority="3178" operator="equal">
      <formula>0</formula>
    </cfRule>
  </conditionalFormatting>
  <conditionalFormatting sqref="X32 BI32 BL32 BO32 CA32 BC32 BF32 BR32 BU32 BX32">
    <cfRule type="cellIs" dxfId="2035" priority="3177" operator="lessThan">
      <formula>100</formula>
    </cfRule>
  </conditionalFormatting>
  <conditionalFormatting sqref="X33">
    <cfRule type="cellIs" dxfId="2034" priority="2462" operator="equal">
      <formula>0</formula>
    </cfRule>
    <cfRule type="cellIs" dxfId="2033" priority="2461" operator="lessThan">
      <formula>100</formula>
    </cfRule>
  </conditionalFormatting>
  <conditionalFormatting sqref="X41:X42">
    <cfRule type="cellIs" dxfId="2032" priority="3162" operator="lessThan">
      <formula>100</formula>
    </cfRule>
  </conditionalFormatting>
  <conditionalFormatting sqref="X41:X43">
    <cfRule type="cellIs" dxfId="2031" priority="3163" operator="equal">
      <formula>0</formula>
    </cfRule>
  </conditionalFormatting>
  <conditionalFormatting sqref="X44:X47">
    <cfRule type="cellIs" dxfId="2030" priority="3054" operator="equal">
      <formula>0</formula>
    </cfRule>
    <cfRule type="cellIs" dxfId="2029" priority="3053" operator="lessThan">
      <formula>100</formula>
    </cfRule>
  </conditionalFormatting>
  <conditionalFormatting sqref="X55">
    <cfRule type="cellIs" dxfId="2028" priority="3157" operator="lessThan">
      <formula>100</formula>
    </cfRule>
    <cfRule type="cellIs" dxfId="2027" priority="3156" operator="equal">
      <formula>0</formula>
    </cfRule>
  </conditionalFormatting>
  <conditionalFormatting sqref="X61">
    <cfRule type="cellIs" dxfId="2026" priority="3151" operator="lessThan">
      <formula>100</formula>
    </cfRule>
  </conditionalFormatting>
  <conditionalFormatting sqref="X61:X66">
    <cfRule type="cellIs" dxfId="2025" priority="2520" operator="equal">
      <formula>0</formula>
    </cfRule>
  </conditionalFormatting>
  <conditionalFormatting sqref="X62:X65">
    <cfRule type="cellIs" dxfId="2024" priority="3143" operator="lessThan">
      <formula>100</formula>
    </cfRule>
  </conditionalFormatting>
  <conditionalFormatting sqref="X66">
    <cfRule type="cellIs" dxfId="2023" priority="2519" operator="lessThan">
      <formula>100</formula>
    </cfRule>
  </conditionalFormatting>
  <conditionalFormatting sqref="X75:X81">
    <cfRule type="cellIs" dxfId="2022" priority="3127" operator="lessThan">
      <formula>100</formula>
    </cfRule>
  </conditionalFormatting>
  <conditionalFormatting sqref="X75:X82">
    <cfRule type="cellIs" dxfId="2021" priority="3100" operator="equal">
      <formula>0</formula>
    </cfRule>
  </conditionalFormatting>
  <conditionalFormatting sqref="X82">
    <cfRule type="cellIs" dxfId="2020" priority="3101" operator="lessThan">
      <formula>100</formula>
    </cfRule>
  </conditionalFormatting>
  <conditionalFormatting sqref="X83 BC78 BF78 BI83 BI78 BL83 BL78 BO83 BO78 BR78 BU78 BX78 CA83 CA78 BC83 BF83 BR83 BU83 BX83">
    <cfRule type="cellIs" dxfId="2019" priority="3118" operator="lessThan">
      <formula>100</formula>
    </cfRule>
  </conditionalFormatting>
  <conditionalFormatting sqref="X85:X91">
    <cfRule type="cellIs" dxfId="2018" priority="3095" operator="lessThan">
      <formula>100</formula>
    </cfRule>
  </conditionalFormatting>
  <conditionalFormatting sqref="X85:X128">
    <cfRule type="cellIs" dxfId="2017" priority="2943" operator="equal">
      <formula>0</formula>
    </cfRule>
  </conditionalFormatting>
  <conditionalFormatting sqref="X92:X96">
    <cfRule type="cellIs" dxfId="2016" priority="3070" operator="lessThan">
      <formula>100</formula>
    </cfRule>
  </conditionalFormatting>
  <conditionalFormatting sqref="X97:X99">
    <cfRule type="cellIs" dxfId="2015" priority="3048" operator="lessThan">
      <formula>100</formula>
    </cfRule>
  </conditionalFormatting>
  <conditionalFormatting sqref="X100:X103">
    <cfRule type="cellIs" dxfId="2014" priority="3038" operator="lessThan">
      <formula>100</formula>
    </cfRule>
  </conditionalFormatting>
  <conditionalFormatting sqref="X104:X108">
    <cfRule type="cellIs" dxfId="2013" priority="3023" operator="lessThan">
      <formula>100</formula>
    </cfRule>
  </conditionalFormatting>
  <conditionalFormatting sqref="X109:X112">
    <cfRule type="cellIs" dxfId="2012" priority="3007" operator="lessThan">
      <formula>100</formula>
    </cfRule>
  </conditionalFormatting>
  <conditionalFormatting sqref="X115:X119">
    <cfRule type="cellIs" dxfId="2011" priority="2992" operator="lessThan">
      <formula>100</formula>
    </cfRule>
  </conditionalFormatting>
  <conditionalFormatting sqref="X120">
    <cfRule type="cellIs" dxfId="2010" priority="2976" operator="lessThan">
      <formula>100</formula>
    </cfRule>
  </conditionalFormatting>
  <conditionalFormatting sqref="X121:X124">
    <cfRule type="cellIs" dxfId="2009" priority="2969" operator="lessThan">
      <formula>100</formula>
    </cfRule>
  </conditionalFormatting>
  <conditionalFormatting sqref="X125:X127">
    <cfRule type="cellIs" dxfId="2008" priority="2954" operator="lessThan">
      <formula>100</formula>
    </cfRule>
  </conditionalFormatting>
  <conditionalFormatting sqref="X128">
    <cfRule type="cellIs" dxfId="2007" priority="2944" operator="lessThan">
      <formula>100</formula>
    </cfRule>
  </conditionalFormatting>
  <conditionalFormatting sqref="X139">
    <cfRule type="cellIs" dxfId="2006" priority="2428" operator="lessThan">
      <formula>100</formula>
    </cfRule>
  </conditionalFormatting>
  <conditionalFormatting sqref="X139:X140">
    <cfRule type="cellIs" dxfId="2005" priority="2389" operator="equal">
      <formula>0</formula>
    </cfRule>
  </conditionalFormatting>
  <conditionalFormatting sqref="X140">
    <cfRule type="cellIs" dxfId="2004" priority="2390" operator="lessThan">
      <formula>100</formula>
    </cfRule>
  </conditionalFormatting>
  <conditionalFormatting sqref="X140:Y140 D140:H140 Q140:S140 U140 AB140:AC140">
    <cfRule type="cellIs" dxfId="2003" priority="2374" operator="greaterThan">
      <formula>0</formula>
    </cfRule>
    <cfRule type="cellIs" dxfId="2002" priority="2375" operator="lessThan">
      <formula>0</formula>
    </cfRule>
  </conditionalFormatting>
  <conditionalFormatting sqref="Y6:Y7">
    <cfRule type="cellIs" dxfId="2001" priority="2326" operator="greaterThan">
      <formula>0</formula>
    </cfRule>
    <cfRule type="cellIs" dxfId="2000" priority="2327" operator="lessThan">
      <formula>0</formula>
    </cfRule>
  </conditionalFormatting>
  <conditionalFormatting sqref="Y10">
    <cfRule type="cellIs" dxfId="1999" priority="2922" operator="equal">
      <formula>0</formula>
    </cfRule>
  </conditionalFormatting>
  <conditionalFormatting sqref="Y12">
    <cfRule type="cellIs" dxfId="1998" priority="2920" operator="equal">
      <formula>0</formula>
    </cfRule>
  </conditionalFormatting>
  <conditionalFormatting sqref="Y16">
    <cfRule type="cellIs" dxfId="1997" priority="2919" operator="equal">
      <formula>0</formula>
    </cfRule>
  </conditionalFormatting>
  <conditionalFormatting sqref="Y20:Y22">
    <cfRule type="cellIs" dxfId="1996" priority="2918" operator="equal">
      <formula>0</formula>
    </cfRule>
  </conditionalFormatting>
  <conditionalFormatting sqref="Y25:Y26 Y58 Y114 Y135">
    <cfRule type="cellIs" dxfId="1995" priority="2905" operator="equal">
      <formula>0</formula>
    </cfRule>
  </conditionalFormatting>
  <conditionalFormatting sqref="Y28">
    <cfRule type="cellIs" dxfId="1994" priority="486" operator="equal">
      <formula>0</formula>
    </cfRule>
  </conditionalFormatting>
  <conditionalFormatting sqref="Y29">
    <cfRule type="cellIs" dxfId="1993" priority="485" operator="equal">
      <formula>0</formula>
    </cfRule>
  </conditionalFormatting>
  <conditionalFormatting sqref="Y30">
    <cfRule type="cellIs" dxfId="1992" priority="120" operator="equal">
      <formula>0</formula>
    </cfRule>
  </conditionalFormatting>
  <conditionalFormatting sqref="Y31">
    <cfRule type="cellIs" dxfId="1991" priority="385" operator="equal">
      <formula>0</formula>
    </cfRule>
  </conditionalFormatting>
  <conditionalFormatting sqref="Y32:Y33">
    <cfRule type="cellIs" dxfId="1990" priority="2454" operator="equal">
      <formula>0</formula>
    </cfRule>
  </conditionalFormatting>
  <conditionalFormatting sqref="Y37:Y39 Y51:Y53 Y129:Y130">
    <cfRule type="cellIs" dxfId="1989" priority="2904" operator="equal">
      <formula>0</formula>
    </cfRule>
  </conditionalFormatting>
  <conditionalFormatting sqref="Y56 Y133">
    <cfRule type="cellIs" dxfId="1988" priority="2907" operator="equal">
      <formula>0</formula>
    </cfRule>
  </conditionalFormatting>
  <conditionalFormatting sqref="Y64:Y67">
    <cfRule type="cellIs" dxfId="1987" priority="2492" operator="equal">
      <formula>0</formula>
    </cfRule>
  </conditionalFormatting>
  <conditionalFormatting sqref="Y71">
    <cfRule type="cellIs" dxfId="1986" priority="2491" operator="equal">
      <formula>0</formula>
    </cfRule>
  </conditionalFormatting>
  <conditionalFormatting sqref="Y78:Y80">
    <cfRule type="cellIs" dxfId="1985" priority="2872" operator="equal">
      <formula>0</formula>
    </cfRule>
  </conditionalFormatting>
  <conditionalFormatting sqref="Y83">
    <cfRule type="cellIs" dxfId="1984" priority="2875" operator="equal">
      <formula>0</formula>
    </cfRule>
  </conditionalFormatting>
  <conditionalFormatting sqref="Y88:Y90">
    <cfRule type="cellIs" dxfId="1983" priority="2857" operator="equal">
      <formula>0</formula>
    </cfRule>
  </conditionalFormatting>
  <conditionalFormatting sqref="Y94:Y96">
    <cfRule type="cellIs" dxfId="1982" priority="975" operator="equal">
      <formula>0</formula>
    </cfRule>
  </conditionalFormatting>
  <conditionalFormatting sqref="Y103">
    <cfRule type="cellIs" dxfId="1981" priority="2841" operator="equal">
      <formula>0</formula>
    </cfRule>
  </conditionalFormatting>
  <conditionalFormatting sqref="Y107:Y108">
    <cfRule type="cellIs" dxfId="1980" priority="2833" operator="equal">
      <formula>0</formula>
    </cfRule>
  </conditionalFormatting>
  <conditionalFormatting sqref="Y112">
    <cfRule type="cellIs" dxfId="1979" priority="2826" operator="equal">
      <formula>0</formula>
    </cfRule>
  </conditionalFormatting>
  <conditionalFormatting sqref="Y118:Y120">
    <cfRule type="cellIs" dxfId="1978" priority="2815" operator="equal">
      <formula>0</formula>
    </cfRule>
  </conditionalFormatting>
  <conditionalFormatting sqref="Y124">
    <cfRule type="cellIs" dxfId="1977" priority="2808" operator="equal">
      <formula>0</formula>
    </cfRule>
  </conditionalFormatting>
  <conditionalFormatting sqref="Y6:Z7">
    <cfRule type="cellIs" dxfId="1976" priority="2293" operator="equal">
      <formula>0</formula>
    </cfRule>
  </conditionalFormatting>
  <conditionalFormatting sqref="Y24:Z24">
    <cfRule type="cellIs" dxfId="1975" priority="1014" operator="greaterThan">
      <formula>0</formula>
    </cfRule>
    <cfRule type="cellIs" dxfId="1974" priority="1015" operator="lessThan">
      <formula>0</formula>
    </cfRule>
  </conditionalFormatting>
  <conditionalFormatting sqref="Y94:Z96">
    <cfRule type="cellIs" dxfId="1973" priority="974" operator="lessThan">
      <formula>0</formula>
    </cfRule>
    <cfRule type="cellIs" dxfId="1972" priority="973" operator="greaterThan">
      <formula>0</formula>
    </cfRule>
  </conditionalFormatting>
  <conditionalFormatting sqref="Z6:Z7">
    <cfRule type="cellIs" dxfId="1971" priority="2292" operator="lessThan">
      <formula>100</formula>
    </cfRule>
    <cfRule type="cellIs" dxfId="1970" priority="2291" operator="lessThan">
      <formula>0</formula>
    </cfRule>
    <cfRule type="cellIs" dxfId="1969" priority="2290" operator="greaterThan">
      <formula>0</formula>
    </cfRule>
  </conditionalFormatting>
  <conditionalFormatting sqref="Z8">
    <cfRule type="cellIs" dxfId="1968" priority="2331" operator="equal">
      <formula>0</formula>
    </cfRule>
    <cfRule type="cellIs" dxfId="1967" priority="2330" operator="lessThan">
      <formula>100</formula>
    </cfRule>
  </conditionalFormatting>
  <conditionalFormatting sqref="Z9">
    <cfRule type="cellIs" dxfId="1966" priority="2294" operator="equal">
      <formula>0</formula>
    </cfRule>
  </conditionalFormatting>
  <conditionalFormatting sqref="Z10 Z20">
    <cfRule type="cellIs" dxfId="1965" priority="2927" operator="lessThan">
      <formula>100</formula>
    </cfRule>
    <cfRule type="cellIs" dxfId="1964" priority="2928" operator="equal">
      <formula>0</formula>
    </cfRule>
  </conditionalFormatting>
  <conditionalFormatting sqref="Z11 Z17:Z19 Z21">
    <cfRule type="cellIs" dxfId="1963" priority="2934" operator="equal">
      <formula>0</formula>
    </cfRule>
  </conditionalFormatting>
  <conditionalFormatting sqref="Z12 Z22">
    <cfRule type="cellIs" dxfId="1962" priority="2926" operator="equal">
      <formula>0</formula>
    </cfRule>
    <cfRule type="cellIs" dxfId="1961" priority="2925" operator="lessThan">
      <formula>100</formula>
    </cfRule>
  </conditionalFormatting>
  <conditionalFormatting sqref="Z13:Z15">
    <cfRule type="cellIs" dxfId="1960" priority="2930" operator="equal">
      <formula>0</formula>
    </cfRule>
    <cfRule type="cellIs" dxfId="1959" priority="2929" operator="lessThan">
      <formula>100</formula>
    </cfRule>
  </conditionalFormatting>
  <conditionalFormatting sqref="Z16">
    <cfRule type="cellIs" dxfId="1958" priority="2924" operator="equal">
      <formula>0</formula>
    </cfRule>
    <cfRule type="cellIs" dxfId="1957" priority="2923" operator="lessThan">
      <formula>100</formula>
    </cfRule>
  </conditionalFormatting>
  <conditionalFormatting sqref="Z17:Z18">
    <cfRule type="cellIs" dxfId="1956" priority="2931" operator="lessThan">
      <formula>100</formula>
    </cfRule>
    <cfRule type="cellIs" dxfId="1955" priority="2932" operator="lessThan">
      <formula>100</formula>
    </cfRule>
  </conditionalFormatting>
  <conditionalFormatting sqref="Z19 Z21 Z11">
    <cfRule type="cellIs" dxfId="1954" priority="2933" operator="lessThan">
      <formula>100</formula>
    </cfRule>
  </conditionalFormatting>
  <conditionalFormatting sqref="Z24">
    <cfRule type="cellIs" dxfId="1953" priority="1017" operator="equal">
      <formula>0</formula>
    </cfRule>
    <cfRule type="cellIs" dxfId="1952" priority="1016" operator="lessThan">
      <formula>100</formula>
    </cfRule>
  </conditionalFormatting>
  <conditionalFormatting sqref="Z25 Z37 Z51 Z56 Z133">
    <cfRule type="cellIs" dxfId="1951" priority="2911" operator="equal">
      <formula>0</formula>
    </cfRule>
  </conditionalFormatting>
  <conditionalFormatting sqref="Z25 Z56 Z133 Z37 Z51">
    <cfRule type="cellIs" dxfId="1950" priority="2910" operator="lessThan">
      <formula>100</formula>
    </cfRule>
  </conditionalFormatting>
  <conditionalFormatting sqref="Z26:Z27 Z39 Z53 Z58 Z114 Z130 Z135">
    <cfRule type="cellIs" dxfId="1949" priority="2909" operator="equal">
      <formula>0</formula>
    </cfRule>
  </conditionalFormatting>
  <conditionalFormatting sqref="Z27">
    <cfRule type="cellIs" dxfId="1948" priority="2936" operator="lessThan">
      <formula>100</formula>
    </cfRule>
  </conditionalFormatting>
  <conditionalFormatting sqref="Z28">
    <cfRule type="cellIs" dxfId="1947" priority="490" operator="equal">
      <formula>0</formula>
    </cfRule>
    <cfRule type="cellIs" dxfId="1946" priority="489" operator="lessThan">
      <formula>100</formula>
    </cfRule>
  </conditionalFormatting>
  <conditionalFormatting sqref="Z29">
    <cfRule type="cellIs" dxfId="1945" priority="488" operator="equal">
      <formula>0</formula>
    </cfRule>
    <cfRule type="cellIs" dxfId="1944" priority="487" operator="lessThan">
      <formula>100</formula>
    </cfRule>
  </conditionalFormatting>
  <conditionalFormatting sqref="Z30">
    <cfRule type="cellIs" dxfId="1943" priority="121" operator="lessThan">
      <formula>100</formula>
    </cfRule>
    <cfRule type="cellIs" dxfId="1942" priority="122" operator="equal">
      <formula>0</formula>
    </cfRule>
  </conditionalFormatting>
  <conditionalFormatting sqref="Z31">
    <cfRule type="cellIs" dxfId="1941" priority="387" operator="equal">
      <formula>0</formula>
    </cfRule>
    <cfRule type="cellIs" dxfId="1940" priority="386" operator="lessThan">
      <formula>100</formula>
    </cfRule>
  </conditionalFormatting>
  <conditionalFormatting sqref="Z32">
    <cfRule type="cellIs" dxfId="1939" priority="2903" operator="equal">
      <formula>0</formula>
    </cfRule>
    <cfRule type="cellIs" dxfId="1938" priority="2902" operator="lessThan">
      <formula>100</formula>
    </cfRule>
  </conditionalFormatting>
  <conditionalFormatting sqref="Z33">
    <cfRule type="cellIs" dxfId="1937" priority="2455" operator="lessThan">
      <formula>100</formula>
    </cfRule>
    <cfRule type="cellIs" dxfId="1936" priority="2456" operator="equal">
      <formula>0</formula>
    </cfRule>
  </conditionalFormatting>
  <conditionalFormatting sqref="Z34:Z35 Z48:Z49">
    <cfRule type="cellIs" dxfId="1935" priority="2915" operator="lessThan">
      <formula>100</formula>
    </cfRule>
    <cfRule type="cellIs" dxfId="1934" priority="2914" operator="lessThan">
      <formula>100</formula>
    </cfRule>
  </conditionalFormatting>
  <conditionalFormatting sqref="Z34:Z36 Z38 Z43 Z48:Z50 Z52 Z57 Z113 Z129 Z134">
    <cfRule type="cellIs" dxfId="1933" priority="2917" operator="equal">
      <formula>0</formula>
    </cfRule>
  </conditionalFormatting>
  <conditionalFormatting sqref="Z36 Z50 Z38 Z52 Z129 Z43 Z57 Z113 Z134">
    <cfRule type="cellIs" dxfId="1932" priority="2916" operator="lessThan">
      <formula>100</formula>
    </cfRule>
  </conditionalFormatting>
  <conditionalFormatting sqref="Z40 Z54 Z59:Z60 Z131:Z132 Z136:Z138">
    <cfRule type="cellIs" dxfId="1931" priority="2913" operator="equal">
      <formula>0</formula>
    </cfRule>
  </conditionalFormatting>
  <conditionalFormatting sqref="Z41:Z42">
    <cfRule type="cellIs" dxfId="1930" priority="2900" operator="equal">
      <formula>0</formula>
    </cfRule>
    <cfRule type="cellIs" dxfId="1929" priority="2899" operator="lessThan">
      <formula>100</formula>
    </cfRule>
  </conditionalFormatting>
  <conditionalFormatting sqref="Z44:Z47">
    <cfRule type="cellIs" dxfId="1928" priority="2852" operator="lessThan">
      <formula>100</formula>
    </cfRule>
    <cfRule type="cellIs" dxfId="1927" priority="2853" operator="equal">
      <formula>0</formula>
    </cfRule>
  </conditionalFormatting>
  <conditionalFormatting sqref="Z55">
    <cfRule type="cellIs" dxfId="1926" priority="2898" operator="equal">
      <formula>0</formula>
    </cfRule>
    <cfRule type="cellIs" dxfId="1925" priority="2897" operator="lessThan">
      <formula>100</formula>
    </cfRule>
  </conditionalFormatting>
  <conditionalFormatting sqref="Z58 Z114 Z135 Z39 Z53 Z130 Z26:Z27">
    <cfRule type="cellIs" dxfId="1924" priority="2908" operator="lessThan">
      <formula>100</formula>
    </cfRule>
  </conditionalFormatting>
  <conditionalFormatting sqref="Z59:Z60 Z136:Z138 Z40 Z54 Z131:Z132">
    <cfRule type="cellIs" dxfId="1923" priority="2912" operator="lessThan">
      <formula>100</formula>
    </cfRule>
  </conditionalFormatting>
  <conditionalFormatting sqref="Z61">
    <cfRule type="cellIs" dxfId="1922" priority="2895" operator="lessThan">
      <formula>100</formula>
    </cfRule>
    <cfRule type="cellIs" dxfId="1921" priority="2894" operator="lessThan">
      <formula>100</formula>
    </cfRule>
    <cfRule type="cellIs" dxfId="1920" priority="2896" operator="equal">
      <formula>0</formula>
    </cfRule>
  </conditionalFormatting>
  <conditionalFormatting sqref="Z62">
    <cfRule type="cellIs" dxfId="1919" priority="2891" operator="lessThan">
      <formula>100</formula>
    </cfRule>
    <cfRule type="cellIs" dxfId="1918" priority="2890" operator="lessThan">
      <formula>100</formula>
    </cfRule>
  </conditionalFormatting>
  <conditionalFormatting sqref="Z62:Z63 Z65">
    <cfRule type="cellIs" dxfId="1917" priority="2893" operator="equal">
      <formula>0</formula>
    </cfRule>
  </conditionalFormatting>
  <conditionalFormatting sqref="Z63 Z65">
    <cfRule type="cellIs" dxfId="1916" priority="2892" operator="lessThan">
      <formula>100</formula>
    </cfRule>
  </conditionalFormatting>
  <conditionalFormatting sqref="Z64">
    <cfRule type="cellIs" dxfId="1915" priority="2888" operator="lessThan">
      <formula>100</formula>
    </cfRule>
    <cfRule type="cellIs" dxfId="1914" priority="2889" operator="equal">
      <formula>0</formula>
    </cfRule>
  </conditionalFormatting>
  <conditionalFormatting sqref="Z66">
    <cfRule type="cellIs" dxfId="1913" priority="2452" operator="equal">
      <formula>0</formula>
    </cfRule>
    <cfRule type="cellIs" dxfId="1912" priority="2451" operator="lessThan">
      <formula>100</formula>
    </cfRule>
  </conditionalFormatting>
  <conditionalFormatting sqref="Z67">
    <cfRule type="cellIs" dxfId="1911" priority="2497" operator="equal">
      <formula>0</formula>
    </cfRule>
    <cfRule type="cellIs" dxfId="1910" priority="2496" operator="lessThan">
      <formula>100</formula>
    </cfRule>
  </conditionalFormatting>
  <conditionalFormatting sqref="Z68:Z70">
    <cfRule type="cellIs" dxfId="1909" priority="2499" operator="equal">
      <formula>0</formula>
    </cfRule>
    <cfRule type="cellIs" dxfId="1908" priority="2498" operator="lessThan">
      <formula>100</formula>
    </cfRule>
  </conditionalFormatting>
  <conditionalFormatting sqref="Z71">
    <cfRule type="cellIs" dxfId="1907" priority="2495" operator="equal">
      <formula>0</formula>
    </cfRule>
    <cfRule type="cellIs" dxfId="1906" priority="2494" operator="lessThan">
      <formula>100</formula>
    </cfRule>
  </conditionalFormatting>
  <conditionalFormatting sqref="Z72:Z73">
    <cfRule type="cellIs" dxfId="1905" priority="2502" operator="equal">
      <formula>0</formula>
    </cfRule>
    <cfRule type="cellIs" dxfId="1904" priority="2501" operator="lessThan">
      <formula>100</formula>
    </cfRule>
    <cfRule type="cellIs" dxfId="1903" priority="2500" operator="lessThan">
      <formula>100</formula>
    </cfRule>
  </conditionalFormatting>
  <conditionalFormatting sqref="Z75:Z76">
    <cfRule type="cellIs" dxfId="1902" priority="2883" operator="lessThan">
      <formula>100</formula>
    </cfRule>
    <cfRule type="cellIs" dxfId="1901" priority="2882" operator="lessThan">
      <formula>100</formula>
    </cfRule>
  </conditionalFormatting>
  <conditionalFormatting sqref="Z75:Z77 Z79 Z84">
    <cfRule type="cellIs" dxfId="1900" priority="2885" operator="equal">
      <formula>0</formula>
    </cfRule>
  </conditionalFormatting>
  <conditionalFormatting sqref="Z77 Z79 Z84">
    <cfRule type="cellIs" dxfId="1899" priority="2884" operator="lessThan">
      <formula>100</formula>
    </cfRule>
  </conditionalFormatting>
  <conditionalFormatting sqref="Z78 Z83">
    <cfRule type="cellIs" dxfId="1898" priority="2879" operator="equal">
      <formula>0</formula>
    </cfRule>
  </conditionalFormatting>
  <conditionalFormatting sqref="Z80">
    <cfRule type="cellIs" dxfId="1897" priority="2877" operator="equal">
      <formula>0</formula>
    </cfRule>
    <cfRule type="cellIs" dxfId="1896" priority="2876" operator="lessThan">
      <formula>100</formula>
    </cfRule>
  </conditionalFormatting>
  <conditionalFormatting sqref="Z81">
    <cfRule type="cellIs" dxfId="1895" priority="2881" operator="equal">
      <formula>0</formula>
    </cfRule>
    <cfRule type="cellIs" dxfId="1894" priority="2880" operator="lessThan">
      <formula>100</formula>
    </cfRule>
  </conditionalFormatting>
  <conditionalFormatting sqref="Z82">
    <cfRule type="cellIs" dxfId="1893" priority="2870" operator="lessThan">
      <formula>100</formula>
    </cfRule>
    <cfRule type="cellIs" dxfId="1892" priority="2871" operator="equal">
      <formula>0</formula>
    </cfRule>
  </conditionalFormatting>
  <conditionalFormatting sqref="Z83 Z78">
    <cfRule type="cellIs" dxfId="1891" priority="2878" operator="lessThan">
      <formula>100</formula>
    </cfRule>
  </conditionalFormatting>
  <conditionalFormatting sqref="Z85:Z86">
    <cfRule type="cellIs" dxfId="1890" priority="2867" operator="lessThan">
      <formula>100</formula>
    </cfRule>
    <cfRule type="cellIs" dxfId="1889" priority="2866" operator="lessThan">
      <formula>100</formula>
    </cfRule>
  </conditionalFormatting>
  <conditionalFormatting sqref="Z85:Z87 Z89">
    <cfRule type="cellIs" dxfId="1888" priority="2869" operator="equal">
      <formula>0</formula>
    </cfRule>
  </conditionalFormatting>
  <conditionalFormatting sqref="Z87 Z89">
    <cfRule type="cellIs" dxfId="1887" priority="2868" operator="lessThan">
      <formula>100</formula>
    </cfRule>
  </conditionalFormatting>
  <conditionalFormatting sqref="Z88">
    <cfRule type="cellIs" dxfId="1886" priority="2862" operator="lessThan">
      <formula>100</formula>
    </cfRule>
    <cfRule type="cellIs" dxfId="1885" priority="2863" operator="equal">
      <formula>0</formula>
    </cfRule>
  </conditionalFormatting>
  <conditionalFormatting sqref="Z90">
    <cfRule type="cellIs" dxfId="1884" priority="2860" operator="lessThan">
      <formula>100</formula>
    </cfRule>
    <cfRule type="cellIs" dxfId="1883" priority="2861" operator="equal">
      <formula>0</formula>
    </cfRule>
  </conditionalFormatting>
  <conditionalFormatting sqref="Z91">
    <cfRule type="cellIs" dxfId="1882" priority="2865" operator="equal">
      <formula>0</formula>
    </cfRule>
    <cfRule type="cellIs" dxfId="1881" priority="2864" operator="lessThan">
      <formula>100</formula>
    </cfRule>
  </conditionalFormatting>
  <conditionalFormatting sqref="Z92:Z93">
    <cfRule type="cellIs" dxfId="1880" priority="2854" operator="lessThan">
      <formula>100</formula>
    </cfRule>
    <cfRule type="cellIs" dxfId="1879" priority="2855" operator="lessThan">
      <formula>100</formula>
    </cfRule>
    <cfRule type="cellIs" dxfId="1878" priority="2856" operator="equal">
      <formula>0</formula>
    </cfRule>
  </conditionalFormatting>
  <conditionalFormatting sqref="Z94:Z96">
    <cfRule type="cellIs" dxfId="1877" priority="976" operator="lessThan">
      <formula>100</formula>
    </cfRule>
    <cfRule type="cellIs" dxfId="1876" priority="977" operator="equal">
      <formula>0</formula>
    </cfRule>
  </conditionalFormatting>
  <conditionalFormatting sqref="Z97:Z98">
    <cfRule type="cellIs" dxfId="1875" priority="2849" operator="lessThan">
      <formula>100</formula>
    </cfRule>
    <cfRule type="cellIs" dxfId="1874" priority="2848" operator="lessThan">
      <formula>100</formula>
    </cfRule>
  </conditionalFormatting>
  <conditionalFormatting sqref="Z97:Z99">
    <cfRule type="cellIs" dxfId="1873" priority="2851" operator="equal">
      <formula>0</formula>
    </cfRule>
  </conditionalFormatting>
  <conditionalFormatting sqref="Z99">
    <cfRule type="cellIs" dxfId="1872" priority="2850" operator="lessThan">
      <formula>100</formula>
    </cfRule>
  </conditionalFormatting>
  <conditionalFormatting sqref="Z100:Z101">
    <cfRule type="cellIs" dxfId="1871" priority="2845" operator="lessThan">
      <formula>100</formula>
    </cfRule>
    <cfRule type="cellIs" dxfId="1870" priority="2844" operator="lessThan">
      <formula>100</formula>
    </cfRule>
  </conditionalFormatting>
  <conditionalFormatting sqref="Z100:Z102">
    <cfRule type="cellIs" dxfId="1869" priority="2847" operator="equal">
      <formula>0</formula>
    </cfRule>
  </conditionalFormatting>
  <conditionalFormatting sqref="Z102">
    <cfRule type="cellIs" dxfId="1868" priority="2846" operator="lessThan">
      <formula>100</formula>
    </cfRule>
  </conditionalFormatting>
  <conditionalFormatting sqref="Z103">
    <cfRule type="cellIs" dxfId="1867" priority="2843" operator="equal">
      <formula>0</formula>
    </cfRule>
    <cfRule type="cellIs" dxfId="1866" priority="2842" operator="lessThan">
      <formula>100</formula>
    </cfRule>
  </conditionalFormatting>
  <conditionalFormatting sqref="Z104:Z105">
    <cfRule type="cellIs" dxfId="1865" priority="2837" operator="lessThan">
      <formula>100</formula>
    </cfRule>
    <cfRule type="cellIs" dxfId="1864" priority="2838" operator="lessThan">
      <formula>100</formula>
    </cfRule>
  </conditionalFormatting>
  <conditionalFormatting sqref="Z104:Z106 Z108">
    <cfRule type="cellIs" dxfId="1863" priority="2840" operator="equal">
      <formula>0</formula>
    </cfRule>
  </conditionalFormatting>
  <conditionalFormatting sqref="Z106 Z108">
    <cfRule type="cellIs" dxfId="1862" priority="2839" operator="lessThan">
      <formula>100</formula>
    </cfRule>
  </conditionalFormatting>
  <conditionalFormatting sqref="Z107">
    <cfRule type="cellIs" dxfId="1861" priority="2835" operator="lessThan">
      <formula>100</formula>
    </cfRule>
    <cfRule type="cellIs" dxfId="1860" priority="2836" operator="equal">
      <formula>0</formula>
    </cfRule>
  </conditionalFormatting>
  <conditionalFormatting sqref="Z109:Z110">
    <cfRule type="cellIs" dxfId="1859" priority="2829" operator="lessThan">
      <formula>100</formula>
    </cfRule>
    <cfRule type="cellIs" dxfId="1858" priority="2830" operator="lessThan">
      <formula>100</formula>
    </cfRule>
  </conditionalFormatting>
  <conditionalFormatting sqref="Z109:Z111">
    <cfRule type="cellIs" dxfId="1857" priority="2832" operator="equal">
      <formula>0</formula>
    </cfRule>
  </conditionalFormatting>
  <conditionalFormatting sqref="Z111">
    <cfRule type="cellIs" dxfId="1856" priority="2831" operator="lessThan">
      <formula>100</formula>
    </cfRule>
  </conditionalFormatting>
  <conditionalFormatting sqref="Z112">
    <cfRule type="cellIs" dxfId="1855" priority="2828" operator="equal">
      <formula>0</formula>
    </cfRule>
    <cfRule type="cellIs" dxfId="1854" priority="2827" operator="lessThan">
      <formula>100</formula>
    </cfRule>
  </conditionalFormatting>
  <conditionalFormatting sqref="Z115:Z116">
    <cfRule type="cellIs" dxfId="1853" priority="2823" operator="lessThan">
      <formula>100</formula>
    </cfRule>
    <cfRule type="cellIs" dxfId="1852" priority="2822" operator="lessThan">
      <formula>100</formula>
    </cfRule>
  </conditionalFormatting>
  <conditionalFormatting sqref="Z115:Z117 Z119">
    <cfRule type="cellIs" dxfId="1851" priority="2825" operator="equal">
      <formula>0</formula>
    </cfRule>
  </conditionalFormatting>
  <conditionalFormatting sqref="Z117 Z119">
    <cfRule type="cellIs" dxfId="1850" priority="2824" operator="lessThan">
      <formula>100</formula>
    </cfRule>
  </conditionalFormatting>
  <conditionalFormatting sqref="Z118">
    <cfRule type="cellIs" dxfId="1849" priority="2820" operator="lessThan">
      <formula>100</formula>
    </cfRule>
    <cfRule type="cellIs" dxfId="1848" priority="2821" operator="equal">
      <formula>0</formula>
    </cfRule>
  </conditionalFormatting>
  <conditionalFormatting sqref="Z120">
    <cfRule type="cellIs" dxfId="1847" priority="2817" operator="equal">
      <formula>0</formula>
    </cfRule>
    <cfRule type="cellIs" dxfId="1846" priority="2816" operator="lessThan">
      <formula>100</formula>
    </cfRule>
  </conditionalFormatting>
  <conditionalFormatting sqref="Z121:Z122">
    <cfRule type="cellIs" dxfId="1845" priority="2811" operator="lessThan">
      <formula>100</formula>
    </cfRule>
    <cfRule type="cellIs" dxfId="1844" priority="2812" operator="lessThan">
      <formula>100</formula>
    </cfRule>
  </conditionalFormatting>
  <conditionalFormatting sqref="Z121:Z123">
    <cfRule type="cellIs" dxfId="1843" priority="2814" operator="equal">
      <formula>0</formula>
    </cfRule>
  </conditionalFormatting>
  <conditionalFormatting sqref="Z123">
    <cfRule type="cellIs" dxfId="1842" priority="2813" operator="lessThan">
      <formula>100</formula>
    </cfRule>
  </conditionalFormatting>
  <conditionalFormatting sqref="Z124">
    <cfRule type="cellIs" dxfId="1841" priority="2810" operator="equal">
      <formula>0</formula>
    </cfRule>
    <cfRule type="cellIs" dxfId="1840" priority="2809" operator="lessThan">
      <formula>100</formula>
    </cfRule>
  </conditionalFormatting>
  <conditionalFormatting sqref="Z125:Z126">
    <cfRule type="cellIs" dxfId="1839" priority="2805" operator="lessThan">
      <formula>100</formula>
    </cfRule>
    <cfRule type="cellIs" dxfId="1838" priority="2804" operator="lessThan">
      <formula>100</formula>
    </cfRule>
  </conditionalFormatting>
  <conditionalFormatting sqref="Z125:Z127">
    <cfRule type="cellIs" dxfId="1837" priority="2807" operator="equal">
      <formula>0</formula>
    </cfRule>
  </conditionalFormatting>
  <conditionalFormatting sqref="Z127">
    <cfRule type="cellIs" dxfId="1836" priority="2806" operator="lessThan">
      <formula>100</formula>
    </cfRule>
  </conditionalFormatting>
  <conditionalFormatting sqref="Z128">
    <cfRule type="cellIs" dxfId="1835" priority="2802" operator="lessThan">
      <formula>100</formula>
    </cfRule>
    <cfRule type="cellIs" dxfId="1834" priority="2801" operator="lessThan">
      <formula>100</formula>
    </cfRule>
    <cfRule type="cellIs" dxfId="1833" priority="2803" operator="equal">
      <formula>0</formula>
    </cfRule>
  </conditionalFormatting>
  <conditionalFormatting sqref="Z139">
    <cfRule type="cellIs" dxfId="1832" priority="2415" operator="lessThan">
      <formula>100</formula>
    </cfRule>
    <cfRule type="cellIs" dxfId="1831" priority="2416" operator="lessThan">
      <formula>100</formula>
    </cfRule>
    <cfRule type="cellIs" dxfId="1830" priority="2417" operator="equal">
      <formula>0</formula>
    </cfRule>
  </conditionalFormatting>
  <conditionalFormatting sqref="Z140">
    <cfRule type="cellIs" dxfId="1829" priority="2361" operator="lessThan">
      <formula>100</formula>
    </cfRule>
    <cfRule type="cellIs" dxfId="1828" priority="2360" operator="lessThan">
      <formula>100</formula>
    </cfRule>
    <cfRule type="cellIs" dxfId="1827" priority="2359" operator="lessThan">
      <formula>0</formula>
    </cfRule>
    <cfRule type="cellIs" dxfId="1826" priority="2358" operator="greaterThan">
      <formula>0</formula>
    </cfRule>
    <cfRule type="cellIs" dxfId="1825" priority="2362" operator="equal">
      <formula>0</formula>
    </cfRule>
  </conditionalFormatting>
  <conditionalFormatting sqref="AA2">
    <cfRule type="cellIs" dxfId="1824" priority="3239" operator="lessThan">
      <formula>100</formula>
    </cfRule>
  </conditionalFormatting>
  <conditionalFormatting sqref="AA5">
    <cfRule type="cellIs" dxfId="1823" priority="2799" operator="lessThan">
      <formula>100</formula>
    </cfRule>
  </conditionalFormatting>
  <conditionalFormatting sqref="AA6:AA8">
    <cfRule type="cellIs" dxfId="1822" priority="2328" operator="lessThan">
      <formula>100</formula>
    </cfRule>
    <cfRule type="cellIs" dxfId="1821" priority="2325" operator="lessThan">
      <formula>100</formula>
    </cfRule>
  </conditionalFormatting>
  <conditionalFormatting sqref="AA9">
    <cfRule type="cellIs" dxfId="1820" priority="2295" operator="lessThan">
      <formula>100</formula>
    </cfRule>
    <cfRule type="cellIs" dxfId="1819" priority="2297" operator="lessThan">
      <formula>100</formula>
    </cfRule>
    <cfRule type="cellIs" dxfId="1818" priority="2296" operator="lessThan">
      <formula>100</formula>
    </cfRule>
  </conditionalFormatting>
  <conditionalFormatting sqref="AA24">
    <cfRule type="cellIs" dxfId="1817" priority="1018" operator="lessThan">
      <formula>100</formula>
    </cfRule>
  </conditionalFormatting>
  <conditionalFormatting sqref="AA94:AA96">
    <cfRule type="cellIs" dxfId="1816" priority="978" operator="lessThan">
      <formula>100</formula>
    </cfRule>
  </conditionalFormatting>
  <conditionalFormatting sqref="AA130">
    <cfRule type="cellIs" dxfId="1815" priority="2441" operator="lessThan">
      <formula>100</formula>
    </cfRule>
  </conditionalFormatting>
  <conditionalFormatting sqref="AB6:AB7">
    <cfRule type="cellIs" dxfId="1814" priority="2320" operator="equal">
      <formula>0</formula>
    </cfRule>
  </conditionalFormatting>
  <conditionalFormatting sqref="AB9">
    <cfRule type="cellIs" dxfId="1813" priority="2299" operator="greaterThan">
      <formula>0</formula>
    </cfRule>
    <cfRule type="cellIs" dxfId="1812" priority="2300" operator="lessThan">
      <formula>0</formula>
    </cfRule>
  </conditionalFormatting>
  <conditionalFormatting sqref="AB12">
    <cfRule type="cellIs" dxfId="1811" priority="2644" operator="equal">
      <formula>0</formula>
    </cfRule>
  </conditionalFormatting>
  <conditionalFormatting sqref="AB16">
    <cfRule type="cellIs" dxfId="1810" priority="2643" operator="equal">
      <formula>0</formula>
    </cfRule>
  </conditionalFormatting>
  <conditionalFormatting sqref="AB20:AB22">
    <cfRule type="cellIs" dxfId="1809" priority="2642" operator="equal">
      <formula>0</formula>
    </cfRule>
  </conditionalFormatting>
  <conditionalFormatting sqref="AB25:AB26 AB58 AB114 AB135">
    <cfRule type="cellIs" dxfId="1808" priority="2629" operator="equal">
      <formula>0</formula>
    </cfRule>
  </conditionalFormatting>
  <conditionalFormatting sqref="AB28">
    <cfRule type="cellIs" dxfId="1807" priority="474" operator="equal">
      <formula>0</formula>
    </cfRule>
  </conditionalFormatting>
  <conditionalFormatting sqref="AB29">
    <cfRule type="cellIs" dxfId="1806" priority="473" operator="equal">
      <formula>0</formula>
    </cfRule>
  </conditionalFormatting>
  <conditionalFormatting sqref="AB30">
    <cfRule type="cellIs" dxfId="1805" priority="114" operator="equal">
      <formula>0</formula>
    </cfRule>
  </conditionalFormatting>
  <conditionalFormatting sqref="AB31">
    <cfRule type="cellIs" dxfId="1804" priority="379" operator="equal">
      <formula>0</formula>
    </cfRule>
  </conditionalFormatting>
  <conditionalFormatting sqref="AB32:AB33">
    <cfRule type="cellIs" dxfId="1803" priority="2447" operator="equal">
      <formula>0</formula>
    </cfRule>
  </conditionalFormatting>
  <conditionalFormatting sqref="AB37:AB39 AB51:AB53 AB129:AB130">
    <cfRule type="cellIs" dxfId="1802" priority="2628" operator="equal">
      <formula>0</formula>
    </cfRule>
  </conditionalFormatting>
  <conditionalFormatting sqref="AB56 AB133">
    <cfRule type="cellIs" dxfId="1801" priority="2631" operator="equal">
      <formula>0</formula>
    </cfRule>
  </conditionalFormatting>
  <conditionalFormatting sqref="AB64:AB67">
    <cfRule type="cellIs" dxfId="1800" priority="2464" operator="equal">
      <formula>0</formula>
    </cfRule>
  </conditionalFormatting>
  <conditionalFormatting sqref="AB71">
    <cfRule type="cellIs" dxfId="1799" priority="2463" operator="equal">
      <formula>0</formula>
    </cfRule>
  </conditionalFormatting>
  <conditionalFormatting sqref="AB78:AB80">
    <cfRule type="cellIs" dxfId="1798" priority="2596" operator="equal">
      <formula>0</formula>
    </cfRule>
  </conditionalFormatting>
  <conditionalFormatting sqref="AB83">
    <cfRule type="cellIs" dxfId="1797" priority="2599" operator="equal">
      <formula>0</formula>
    </cfRule>
  </conditionalFormatting>
  <conditionalFormatting sqref="AB88:AB90">
    <cfRule type="cellIs" dxfId="1796" priority="2581" operator="equal">
      <formula>0</formula>
    </cfRule>
  </conditionalFormatting>
  <conditionalFormatting sqref="AB95">
    <cfRule type="cellIs" dxfId="1795" priority="2576" operator="equal">
      <formula>0</formula>
    </cfRule>
    <cfRule type="cellIs" dxfId="1794" priority="2575" operator="lessThan">
      <formula>100</formula>
    </cfRule>
  </conditionalFormatting>
  <conditionalFormatting sqref="AB103">
    <cfRule type="cellIs" dxfId="1793" priority="2562" operator="equal">
      <formula>0</formula>
    </cfRule>
  </conditionalFormatting>
  <conditionalFormatting sqref="AB107:AB108">
    <cfRule type="cellIs" dxfId="1792" priority="2554" operator="equal">
      <formula>0</formula>
    </cfRule>
  </conditionalFormatting>
  <conditionalFormatting sqref="AB112">
    <cfRule type="cellIs" dxfId="1791" priority="2547" operator="equal">
      <formula>0</formula>
    </cfRule>
  </conditionalFormatting>
  <conditionalFormatting sqref="AB118:AB120">
    <cfRule type="cellIs" dxfId="1790" priority="2536" operator="equal">
      <formula>0</formula>
    </cfRule>
  </conditionalFormatting>
  <conditionalFormatting sqref="AB124">
    <cfRule type="cellIs" dxfId="1789" priority="2529" operator="equal">
      <formula>0</formula>
    </cfRule>
  </conditionalFormatting>
  <conditionalFormatting sqref="AB6:AC8">
    <cfRule type="cellIs" dxfId="1788" priority="2318" operator="lessThan">
      <formula>0</formula>
    </cfRule>
    <cfRule type="cellIs" dxfId="1787" priority="2317" operator="greaterThan">
      <formula>0</formula>
    </cfRule>
  </conditionalFormatting>
  <conditionalFormatting sqref="AB24:AC24">
    <cfRule type="cellIs" dxfId="1786" priority="1009" operator="greaterThan">
      <formula>0</formula>
    </cfRule>
    <cfRule type="cellIs" dxfId="1785" priority="1010" operator="lessThan">
      <formula>0</formula>
    </cfRule>
  </conditionalFormatting>
  <conditionalFormatting sqref="AC6:AC7">
    <cfRule type="cellIs" dxfId="1784" priority="2322" operator="equal">
      <formula>0</formula>
    </cfRule>
    <cfRule type="cellIs" dxfId="1783" priority="2321" operator="lessThan">
      <formula>100</formula>
    </cfRule>
  </conditionalFormatting>
  <conditionalFormatting sqref="AC8">
    <cfRule type="cellIs" dxfId="1782" priority="2323" operator="lessThan">
      <formula>100</formula>
    </cfRule>
    <cfRule type="cellIs" dxfId="1781" priority="2324" operator="equal">
      <formula>0</formula>
    </cfRule>
  </conditionalFormatting>
  <conditionalFormatting sqref="AC9">
    <cfRule type="cellIs" dxfId="1780" priority="1665" operator="greaterThan">
      <formula>0</formula>
    </cfRule>
    <cfRule type="cellIs" dxfId="1779" priority="1664" operator="equal">
      <formula>0</formula>
    </cfRule>
    <cfRule type="cellIs" dxfId="1778" priority="1666" operator="lessThan">
      <formula>0</formula>
    </cfRule>
  </conditionalFormatting>
  <conditionalFormatting sqref="AC10 AC20">
    <cfRule type="cellIs" dxfId="1777" priority="2651" operator="lessThan">
      <formula>100</formula>
    </cfRule>
    <cfRule type="cellIs" dxfId="1776" priority="2652" operator="equal">
      <formula>0</formula>
    </cfRule>
  </conditionalFormatting>
  <conditionalFormatting sqref="AC11:AC21">
    <cfRule type="cellIs" dxfId="1775" priority="2657" operator="lessThan">
      <formula>100</formula>
    </cfRule>
    <cfRule type="cellIs" dxfId="1774" priority="2658" operator="equal">
      <formula>0</formula>
    </cfRule>
  </conditionalFormatting>
  <conditionalFormatting sqref="AC12 AC22">
    <cfRule type="cellIs" dxfId="1773" priority="2649" operator="lessThan">
      <formula>100</formula>
    </cfRule>
    <cfRule type="cellIs" dxfId="1772" priority="2650" operator="equal">
      <formula>0</formula>
    </cfRule>
  </conditionalFormatting>
  <conditionalFormatting sqref="AC13:AC15">
    <cfRule type="cellIs" dxfId="1771" priority="2654" operator="equal">
      <formula>0</formula>
    </cfRule>
    <cfRule type="cellIs" dxfId="1770" priority="2653" operator="lessThan">
      <formula>100</formula>
    </cfRule>
  </conditionalFormatting>
  <conditionalFormatting sqref="AC16">
    <cfRule type="cellIs" dxfId="1769" priority="2648" operator="equal">
      <formula>0</formula>
    </cfRule>
    <cfRule type="cellIs" dxfId="1768" priority="2647" operator="lessThan">
      <formula>100</formula>
    </cfRule>
  </conditionalFormatting>
  <conditionalFormatting sqref="AC17:AC18">
    <cfRule type="cellIs" dxfId="1767" priority="2655" operator="lessThan">
      <formula>100</formula>
    </cfRule>
    <cfRule type="cellIs" dxfId="1766" priority="2656" operator="lessThan">
      <formula>100</formula>
    </cfRule>
  </conditionalFormatting>
  <conditionalFormatting sqref="AC24">
    <cfRule type="cellIs" dxfId="1765" priority="1011" operator="lessThan">
      <formula>100</formula>
    </cfRule>
    <cfRule type="cellIs" dxfId="1764" priority="1012" operator="equal">
      <formula>0</formula>
    </cfRule>
  </conditionalFormatting>
  <conditionalFormatting sqref="AC25 AC37 AC51 AC56 AC133">
    <cfRule type="cellIs" dxfId="1763" priority="2635" operator="equal">
      <formula>0</formula>
    </cfRule>
  </conditionalFormatting>
  <conditionalFormatting sqref="AC25 AC56 AC133 AC37 AC51">
    <cfRule type="cellIs" dxfId="1762" priority="2634" operator="lessThan">
      <formula>100</formula>
    </cfRule>
  </conditionalFormatting>
  <conditionalFormatting sqref="AC26 AC58 AC114 AC135 AC39 AC53 AC130">
    <cfRule type="cellIs" dxfId="1761" priority="2632" operator="lessThan">
      <formula>100</formula>
    </cfRule>
  </conditionalFormatting>
  <conditionalFormatting sqref="AC26:AC27 AC39 AC53 AC58 AC114 AC130 AC135">
    <cfRule type="cellIs" dxfId="1760" priority="2633" operator="equal">
      <formula>0</formula>
    </cfRule>
  </conditionalFormatting>
  <conditionalFormatting sqref="AC27">
    <cfRule type="cellIs" dxfId="1759" priority="2660" operator="lessThan">
      <formula>100</formula>
    </cfRule>
  </conditionalFormatting>
  <conditionalFormatting sqref="AC28">
    <cfRule type="cellIs" dxfId="1758" priority="478" operator="equal">
      <formula>0</formula>
    </cfRule>
    <cfRule type="cellIs" dxfId="1757" priority="477" operator="lessThan">
      <formula>100</formula>
    </cfRule>
  </conditionalFormatting>
  <conditionalFormatting sqref="AC29">
    <cfRule type="cellIs" dxfId="1756" priority="476" operator="equal">
      <formula>0</formula>
    </cfRule>
    <cfRule type="cellIs" dxfId="1755" priority="475" operator="lessThan">
      <formula>100</formula>
    </cfRule>
  </conditionalFormatting>
  <conditionalFormatting sqref="AC30">
    <cfRule type="cellIs" dxfId="1754" priority="116" operator="equal">
      <formula>0</formula>
    </cfRule>
    <cfRule type="cellIs" dxfId="1753" priority="115" operator="lessThan">
      <formula>100</formula>
    </cfRule>
  </conditionalFormatting>
  <conditionalFormatting sqref="AC31">
    <cfRule type="cellIs" dxfId="1752" priority="380" operator="lessThan">
      <formula>100</formula>
    </cfRule>
    <cfRule type="cellIs" dxfId="1751" priority="381" operator="equal">
      <formula>0</formula>
    </cfRule>
  </conditionalFormatting>
  <conditionalFormatting sqref="AC32">
    <cfRule type="cellIs" dxfId="1750" priority="2627" operator="equal">
      <formula>0</formula>
    </cfRule>
    <cfRule type="cellIs" dxfId="1749" priority="2626" operator="lessThan">
      <formula>100</formula>
    </cfRule>
  </conditionalFormatting>
  <conditionalFormatting sqref="AC33">
    <cfRule type="cellIs" dxfId="1748" priority="2445" operator="lessThan">
      <formula>100</formula>
    </cfRule>
    <cfRule type="cellIs" dxfId="1747" priority="2446" operator="equal">
      <formula>0</formula>
    </cfRule>
  </conditionalFormatting>
  <conditionalFormatting sqref="AC34:AC35 AC48:AC49">
    <cfRule type="cellIs" dxfId="1746" priority="2638" operator="lessThan">
      <formula>100</formula>
    </cfRule>
    <cfRule type="cellIs" dxfId="1745" priority="2639" operator="lessThan">
      <formula>100</formula>
    </cfRule>
  </conditionalFormatting>
  <conditionalFormatting sqref="AC34:AC36 AC38 AC43 AC48:AC50 AC52 AC57 AC113 AC129:AC138">
    <cfRule type="cellIs" dxfId="1744" priority="2641" operator="equal">
      <formula>0</formula>
    </cfRule>
  </conditionalFormatting>
  <conditionalFormatting sqref="AC36 AC50 AC38 AC52 AC43 AC57 AC113 AC129:AC138">
    <cfRule type="cellIs" dxfId="1743" priority="2640" operator="lessThan">
      <formula>100</formula>
    </cfRule>
  </conditionalFormatting>
  <conditionalFormatting sqref="AC40 AC54 AC59:AC60 AC131:AC132 AC136:AC138">
    <cfRule type="cellIs" dxfId="1742" priority="2637" operator="equal">
      <formula>0</formula>
    </cfRule>
  </conditionalFormatting>
  <conditionalFormatting sqref="AC41:AC42">
    <cfRule type="cellIs" dxfId="1741" priority="2624" operator="equal">
      <formula>0</formula>
    </cfRule>
    <cfRule type="cellIs" dxfId="1740" priority="2623" operator="lessThan">
      <formula>100</formula>
    </cfRule>
  </conditionalFormatting>
  <conditionalFormatting sqref="AC44:AC47">
    <cfRule type="cellIs" dxfId="1739" priority="2574" operator="equal">
      <formula>0</formula>
    </cfRule>
    <cfRule type="cellIs" dxfId="1738" priority="2573" operator="lessThan">
      <formula>100</formula>
    </cfRule>
  </conditionalFormatting>
  <conditionalFormatting sqref="AC55">
    <cfRule type="cellIs" dxfId="1737" priority="2622" operator="equal">
      <formula>0</formula>
    </cfRule>
    <cfRule type="cellIs" dxfId="1736" priority="2621" operator="lessThan">
      <formula>100</formula>
    </cfRule>
  </conditionalFormatting>
  <conditionalFormatting sqref="AC59:AC60 AC136:AC138 AC40 AC54 AC131:AC132">
    <cfRule type="cellIs" dxfId="1735" priority="2636" operator="lessThan">
      <formula>100</formula>
    </cfRule>
  </conditionalFormatting>
  <conditionalFormatting sqref="AC61">
    <cfRule type="cellIs" dxfId="1734" priority="2619" operator="lessThan">
      <formula>100</formula>
    </cfRule>
    <cfRule type="cellIs" dxfId="1733" priority="2618" operator="lessThan">
      <formula>100</formula>
    </cfRule>
    <cfRule type="cellIs" dxfId="1732" priority="2620" operator="equal">
      <formula>0</formula>
    </cfRule>
  </conditionalFormatting>
  <conditionalFormatting sqref="AC62">
    <cfRule type="cellIs" dxfId="1731" priority="2615" operator="lessThan">
      <formula>100</formula>
    </cfRule>
    <cfRule type="cellIs" dxfId="1730" priority="2614" operator="lessThan">
      <formula>100</formula>
    </cfRule>
  </conditionalFormatting>
  <conditionalFormatting sqref="AC62:AC63 AC65">
    <cfRule type="cellIs" dxfId="1729" priority="2617" operator="equal">
      <formula>0</formula>
    </cfRule>
  </conditionalFormatting>
  <conditionalFormatting sqref="AC63 AC65">
    <cfRule type="cellIs" dxfId="1728" priority="2616" operator="lessThan">
      <formula>100</formula>
    </cfRule>
  </conditionalFormatting>
  <conditionalFormatting sqref="AC64">
    <cfRule type="cellIs" dxfId="1727" priority="2613" operator="equal">
      <formula>0</formula>
    </cfRule>
    <cfRule type="cellIs" dxfId="1726" priority="2612" operator="lessThan">
      <formula>100</formula>
    </cfRule>
  </conditionalFormatting>
  <conditionalFormatting sqref="AC66">
    <cfRule type="cellIs" dxfId="1725" priority="2471" operator="equal">
      <formula>0</formula>
    </cfRule>
    <cfRule type="cellIs" dxfId="1724" priority="2470" operator="lessThan">
      <formula>100</formula>
    </cfRule>
  </conditionalFormatting>
  <conditionalFormatting sqref="AC67">
    <cfRule type="cellIs" dxfId="1723" priority="2468" operator="lessThan">
      <formula>100</formula>
    </cfRule>
    <cfRule type="cellIs" dxfId="1722" priority="2469" operator="equal">
      <formula>0</formula>
    </cfRule>
  </conditionalFormatting>
  <conditionalFormatting sqref="AC68:AC70">
    <cfRule type="cellIs" dxfId="1721" priority="2473" operator="equal">
      <formula>0</formula>
    </cfRule>
    <cfRule type="cellIs" dxfId="1720" priority="2472" operator="lessThan">
      <formula>100</formula>
    </cfRule>
  </conditionalFormatting>
  <conditionalFormatting sqref="AC71">
    <cfRule type="cellIs" dxfId="1719" priority="2467" operator="equal">
      <formula>0</formula>
    </cfRule>
    <cfRule type="cellIs" dxfId="1718" priority="2466" operator="lessThan">
      <formula>100</formula>
    </cfRule>
  </conditionalFormatting>
  <conditionalFormatting sqref="AC72:AC73">
    <cfRule type="cellIs" dxfId="1717" priority="2476" operator="equal">
      <formula>0</formula>
    </cfRule>
    <cfRule type="cellIs" dxfId="1716" priority="2474" operator="lessThan">
      <formula>100</formula>
    </cfRule>
    <cfRule type="cellIs" dxfId="1715" priority="2475" operator="lessThan">
      <formula>100</formula>
    </cfRule>
  </conditionalFormatting>
  <conditionalFormatting sqref="AC75:AC76">
    <cfRule type="cellIs" dxfId="1714" priority="2607" operator="lessThan">
      <formula>100</formula>
    </cfRule>
    <cfRule type="cellIs" dxfId="1713" priority="2606" operator="lessThan">
      <formula>100</formula>
    </cfRule>
  </conditionalFormatting>
  <conditionalFormatting sqref="AC75:AC77 AC79 AC84">
    <cfRule type="cellIs" dxfId="1712" priority="2609" operator="equal">
      <formula>0</formula>
    </cfRule>
  </conditionalFormatting>
  <conditionalFormatting sqref="AC77 AC79 AC84">
    <cfRule type="cellIs" dxfId="1711" priority="2608" operator="lessThan">
      <formula>100</formula>
    </cfRule>
  </conditionalFormatting>
  <conditionalFormatting sqref="AC78 AC83">
    <cfRule type="cellIs" dxfId="1710" priority="2603" operator="equal">
      <formula>0</formula>
    </cfRule>
  </conditionalFormatting>
  <conditionalFormatting sqref="AC80">
    <cfRule type="cellIs" dxfId="1709" priority="2601" operator="equal">
      <formula>0</formula>
    </cfRule>
    <cfRule type="cellIs" dxfId="1708" priority="2600" operator="lessThan">
      <formula>100</formula>
    </cfRule>
  </conditionalFormatting>
  <conditionalFormatting sqref="AC81">
    <cfRule type="cellIs" dxfId="1707" priority="2604" operator="lessThan">
      <formula>100</formula>
    </cfRule>
    <cfRule type="cellIs" dxfId="1706" priority="2605" operator="equal">
      <formula>0</formula>
    </cfRule>
  </conditionalFormatting>
  <conditionalFormatting sqref="AC82">
    <cfRule type="cellIs" dxfId="1705" priority="2594" operator="lessThan">
      <formula>100</formula>
    </cfRule>
    <cfRule type="cellIs" dxfId="1704" priority="2595" operator="equal">
      <formula>0</formula>
    </cfRule>
  </conditionalFormatting>
  <conditionalFormatting sqref="AC83 AC78">
    <cfRule type="cellIs" dxfId="1703" priority="2602" operator="lessThan">
      <formula>100</formula>
    </cfRule>
  </conditionalFormatting>
  <conditionalFormatting sqref="AC85:AC86">
    <cfRule type="cellIs" dxfId="1702" priority="2590" operator="lessThan">
      <formula>100</formula>
    </cfRule>
    <cfRule type="cellIs" dxfId="1701" priority="2591" operator="lessThan">
      <formula>100</formula>
    </cfRule>
  </conditionalFormatting>
  <conditionalFormatting sqref="AC85:AC87 AC89">
    <cfRule type="cellIs" dxfId="1700" priority="2593" operator="equal">
      <formula>0</formula>
    </cfRule>
  </conditionalFormatting>
  <conditionalFormatting sqref="AC87 AC89">
    <cfRule type="cellIs" dxfId="1699" priority="2592" operator="lessThan">
      <formula>100</formula>
    </cfRule>
  </conditionalFormatting>
  <conditionalFormatting sqref="AC88">
    <cfRule type="cellIs" dxfId="1698" priority="2587" operator="equal">
      <formula>0</formula>
    </cfRule>
    <cfRule type="cellIs" dxfId="1697" priority="2586" operator="lessThan">
      <formula>100</formula>
    </cfRule>
  </conditionalFormatting>
  <conditionalFormatting sqref="AC90">
    <cfRule type="cellIs" dxfId="1696" priority="2585" operator="equal">
      <formula>0</formula>
    </cfRule>
    <cfRule type="cellIs" dxfId="1695" priority="2584" operator="lessThan">
      <formula>100</formula>
    </cfRule>
  </conditionalFormatting>
  <conditionalFormatting sqref="AC91">
    <cfRule type="cellIs" dxfId="1694" priority="2589" operator="equal">
      <formula>0</formula>
    </cfRule>
    <cfRule type="cellIs" dxfId="1693" priority="2588" operator="lessThan">
      <formula>100</formula>
    </cfRule>
  </conditionalFormatting>
  <conditionalFormatting sqref="AC92:AC93">
    <cfRule type="cellIs" dxfId="1692" priority="2577" operator="lessThan">
      <formula>100</formula>
    </cfRule>
    <cfRule type="cellIs" dxfId="1691" priority="2578" operator="lessThan">
      <formula>100</formula>
    </cfRule>
  </conditionalFormatting>
  <conditionalFormatting sqref="AC92:AC94 AB96">
    <cfRule type="cellIs" dxfId="1690" priority="2580" operator="equal">
      <formula>0</formula>
    </cfRule>
  </conditionalFormatting>
  <conditionalFormatting sqref="AC94 AB96">
    <cfRule type="cellIs" dxfId="1689" priority="2579" operator="lessThan">
      <formula>100</formula>
    </cfRule>
  </conditionalFormatting>
  <conditionalFormatting sqref="AC97:AC98">
    <cfRule type="cellIs" dxfId="1688" priority="2570" operator="lessThan">
      <formula>100</formula>
    </cfRule>
    <cfRule type="cellIs" dxfId="1687" priority="2569" operator="lessThan">
      <formula>100</formula>
    </cfRule>
  </conditionalFormatting>
  <conditionalFormatting sqref="AC97:AC99">
    <cfRule type="cellIs" dxfId="1686" priority="2572" operator="equal">
      <formula>0</formula>
    </cfRule>
  </conditionalFormatting>
  <conditionalFormatting sqref="AC99">
    <cfRule type="cellIs" dxfId="1685" priority="2571" operator="lessThan">
      <formula>100</formula>
    </cfRule>
  </conditionalFormatting>
  <conditionalFormatting sqref="AC100:AC101">
    <cfRule type="cellIs" dxfId="1684" priority="2565" operator="lessThan">
      <formula>100</formula>
    </cfRule>
    <cfRule type="cellIs" dxfId="1683" priority="2566" operator="lessThan">
      <formula>100</formula>
    </cfRule>
  </conditionalFormatting>
  <conditionalFormatting sqref="AC100:AC102">
    <cfRule type="cellIs" dxfId="1682" priority="2568" operator="equal">
      <formula>0</formula>
    </cfRule>
  </conditionalFormatting>
  <conditionalFormatting sqref="AC102">
    <cfRule type="cellIs" dxfId="1681" priority="2567" operator="lessThan">
      <formula>100</formula>
    </cfRule>
  </conditionalFormatting>
  <conditionalFormatting sqref="AC103">
    <cfRule type="cellIs" dxfId="1680" priority="2563" operator="lessThan">
      <formula>100</formula>
    </cfRule>
    <cfRule type="cellIs" dxfId="1679" priority="2564" operator="equal">
      <formula>0</formula>
    </cfRule>
  </conditionalFormatting>
  <conditionalFormatting sqref="AC104:AC105">
    <cfRule type="cellIs" dxfId="1678" priority="2558" operator="lessThan">
      <formula>100</formula>
    </cfRule>
    <cfRule type="cellIs" dxfId="1677" priority="2559" operator="lessThan">
      <formula>100</formula>
    </cfRule>
  </conditionalFormatting>
  <conditionalFormatting sqref="AC104:AC106 AC108">
    <cfRule type="cellIs" dxfId="1676" priority="2561" operator="equal">
      <formula>0</formula>
    </cfRule>
  </conditionalFormatting>
  <conditionalFormatting sqref="AC106 AC108">
    <cfRule type="cellIs" dxfId="1675" priority="2560" operator="lessThan">
      <formula>100</formula>
    </cfRule>
  </conditionalFormatting>
  <conditionalFormatting sqref="AC107">
    <cfRule type="cellIs" dxfId="1674" priority="2557" operator="equal">
      <formula>0</formula>
    </cfRule>
    <cfRule type="cellIs" dxfId="1673" priority="2556" operator="lessThan">
      <formula>100</formula>
    </cfRule>
  </conditionalFormatting>
  <conditionalFormatting sqref="AC109:AC110">
    <cfRule type="cellIs" dxfId="1672" priority="2550" operator="lessThan">
      <formula>100</formula>
    </cfRule>
    <cfRule type="cellIs" dxfId="1671" priority="2551" operator="lessThan">
      <formula>100</formula>
    </cfRule>
  </conditionalFormatting>
  <conditionalFormatting sqref="AC109:AC111">
    <cfRule type="cellIs" dxfId="1670" priority="2553" operator="equal">
      <formula>0</formula>
    </cfRule>
  </conditionalFormatting>
  <conditionalFormatting sqref="AC111">
    <cfRule type="cellIs" dxfId="1669" priority="2552" operator="lessThan">
      <formula>100</formula>
    </cfRule>
  </conditionalFormatting>
  <conditionalFormatting sqref="AC112">
    <cfRule type="cellIs" dxfId="1668" priority="2548" operator="lessThan">
      <formula>100</formula>
    </cfRule>
    <cfRule type="cellIs" dxfId="1667" priority="2549" operator="equal">
      <formula>0</formula>
    </cfRule>
  </conditionalFormatting>
  <conditionalFormatting sqref="AC115:AC116">
    <cfRule type="cellIs" dxfId="1666" priority="2543" operator="lessThan">
      <formula>100</formula>
    </cfRule>
    <cfRule type="cellIs" dxfId="1665" priority="2544" operator="lessThan">
      <formula>100</formula>
    </cfRule>
  </conditionalFormatting>
  <conditionalFormatting sqref="AC115:AC117 AC119">
    <cfRule type="cellIs" dxfId="1664" priority="2546" operator="equal">
      <formula>0</formula>
    </cfRule>
  </conditionalFormatting>
  <conditionalFormatting sqref="AC117 AC119">
    <cfRule type="cellIs" dxfId="1663" priority="2545" operator="lessThan">
      <formula>100</formula>
    </cfRule>
  </conditionalFormatting>
  <conditionalFormatting sqref="AC118">
    <cfRule type="cellIs" dxfId="1662" priority="2542" operator="equal">
      <formula>0</formula>
    </cfRule>
    <cfRule type="cellIs" dxfId="1661" priority="2541" operator="lessThan">
      <formula>100</formula>
    </cfRule>
  </conditionalFormatting>
  <conditionalFormatting sqref="AC120">
    <cfRule type="cellIs" dxfId="1660" priority="2538" operator="equal">
      <formula>0</formula>
    </cfRule>
    <cfRule type="cellIs" dxfId="1659" priority="2537" operator="lessThan">
      <formula>100</formula>
    </cfRule>
  </conditionalFormatting>
  <conditionalFormatting sqref="AC121:AC122">
    <cfRule type="cellIs" dxfId="1658" priority="2532" operator="lessThan">
      <formula>100</formula>
    </cfRule>
    <cfRule type="cellIs" dxfId="1657" priority="2533" operator="lessThan">
      <formula>100</formula>
    </cfRule>
  </conditionalFormatting>
  <conditionalFormatting sqref="AC121:AC123">
    <cfRule type="cellIs" dxfId="1656" priority="2535" operator="equal">
      <formula>0</formula>
    </cfRule>
  </conditionalFormatting>
  <conditionalFormatting sqref="AC123">
    <cfRule type="cellIs" dxfId="1655" priority="2534" operator="lessThan">
      <formula>100</formula>
    </cfRule>
  </conditionalFormatting>
  <conditionalFormatting sqref="AC124">
    <cfRule type="cellIs" dxfId="1654" priority="2530" operator="lessThan">
      <formula>100</formula>
    </cfRule>
    <cfRule type="cellIs" dxfId="1653" priority="2531" operator="equal">
      <formula>0</formula>
    </cfRule>
  </conditionalFormatting>
  <conditionalFormatting sqref="AC125:AC126">
    <cfRule type="cellIs" dxfId="1652" priority="2525" operator="lessThan">
      <formula>100</formula>
    </cfRule>
    <cfRule type="cellIs" dxfId="1651" priority="2526" operator="lessThan">
      <formula>100</formula>
    </cfRule>
  </conditionalFormatting>
  <conditionalFormatting sqref="AC125:AC127">
    <cfRule type="cellIs" dxfId="1650" priority="2528" operator="equal">
      <formula>0</formula>
    </cfRule>
  </conditionalFormatting>
  <conditionalFormatting sqref="AC127">
    <cfRule type="cellIs" dxfId="1649" priority="2527" operator="lessThan">
      <formula>100</formula>
    </cfRule>
  </conditionalFormatting>
  <conditionalFormatting sqref="AC128">
    <cfRule type="cellIs" dxfId="1648" priority="2395" operator="lessThan">
      <formula>100</formula>
    </cfRule>
    <cfRule type="cellIs" dxfId="1647" priority="2394" operator="equal">
      <formula>0</formula>
    </cfRule>
    <cfRule type="cellIs" dxfId="1646" priority="2524" operator="equal">
      <formula>0</formula>
    </cfRule>
    <cfRule type="cellIs" dxfId="1645" priority="2523" operator="lessThan">
      <formula>100</formula>
    </cfRule>
    <cfRule type="cellIs" dxfId="1644" priority="2522" operator="lessThan">
      <formula>100</formula>
    </cfRule>
  </conditionalFormatting>
  <conditionalFormatting sqref="AC139">
    <cfRule type="cellIs" dxfId="1643" priority="2412" operator="lessThan">
      <formula>100</formula>
    </cfRule>
    <cfRule type="cellIs" dxfId="1642" priority="2400" operator="equal">
      <formula>0</formula>
    </cfRule>
    <cfRule type="cellIs" dxfId="1641" priority="2399" operator="lessThan">
      <formula>100</formula>
    </cfRule>
    <cfRule type="cellIs" dxfId="1640" priority="2414" operator="equal">
      <formula>0</formula>
    </cfRule>
    <cfRule type="cellIs" dxfId="1639" priority="2398" operator="lessThan">
      <formula>100</formula>
    </cfRule>
    <cfRule type="cellIs" dxfId="1638" priority="2413" operator="lessThan">
      <formula>100</formula>
    </cfRule>
  </conditionalFormatting>
  <conditionalFormatting sqref="AC140">
    <cfRule type="cellIs" dxfId="1637" priority="2378" operator="lessThan">
      <formula>100</formula>
    </cfRule>
    <cfRule type="cellIs" dxfId="1636" priority="2377" operator="lessThan">
      <formula>100</formula>
    </cfRule>
    <cfRule type="cellIs" dxfId="1635" priority="2365" operator="equal">
      <formula>0</formula>
    </cfRule>
    <cfRule type="cellIs" dxfId="1634" priority="2364" operator="lessThan">
      <formula>100</formula>
    </cfRule>
    <cfRule type="cellIs" dxfId="1633" priority="2363" operator="lessThan">
      <formula>100</formula>
    </cfRule>
    <cfRule type="cellIs" dxfId="1632" priority="2379" operator="equal">
      <formula>0</formula>
    </cfRule>
  </conditionalFormatting>
  <conditionalFormatting sqref="AD2">
    <cfRule type="cellIs" dxfId="1631" priority="2661" operator="lessThan">
      <formula>100</formula>
    </cfRule>
  </conditionalFormatting>
  <conditionalFormatting sqref="AD5">
    <cfRule type="cellIs" dxfId="1630" priority="2521" operator="lessThan">
      <formula>100</formula>
    </cfRule>
  </conditionalFormatting>
  <conditionalFormatting sqref="AD6:AD8">
    <cfRule type="cellIs" dxfId="1629" priority="2316" operator="lessThan">
      <formula>100</formula>
    </cfRule>
    <cfRule type="cellIs" dxfId="1628" priority="2319" operator="lessThan">
      <formula>100</formula>
    </cfRule>
  </conditionalFormatting>
  <conditionalFormatting sqref="AD9 AB9:AB10">
    <cfRule type="cellIs" dxfId="1627" priority="2302" operator="equal">
      <formula>0</formula>
    </cfRule>
  </conditionalFormatting>
  <conditionalFormatting sqref="AD9">
    <cfRule type="cellIs" dxfId="1626" priority="2303" operator="lessThan">
      <formula>100</formula>
    </cfRule>
    <cfRule type="cellIs" dxfId="1625" priority="2298" operator="lessThan">
      <formula>100</formula>
    </cfRule>
    <cfRule type="cellIs" dxfId="1624" priority="2301" operator="lessThan">
      <formula>100</formula>
    </cfRule>
  </conditionalFormatting>
  <conditionalFormatting sqref="AD24">
    <cfRule type="cellIs" dxfId="1623" priority="1013" operator="lessThan">
      <formula>100</formula>
    </cfRule>
  </conditionalFormatting>
  <conditionalFormatting sqref="AE6:AE7">
    <cfRule type="cellIs" dxfId="1622" priority="1485" operator="equal">
      <formula>0</formula>
    </cfRule>
  </conditionalFormatting>
  <conditionalFormatting sqref="AE9">
    <cfRule type="cellIs" dxfId="1621" priority="1476" operator="greaterThan">
      <formula>0</formula>
    </cfRule>
    <cfRule type="cellIs" dxfId="1620" priority="1477" operator="lessThan">
      <formula>0</formula>
    </cfRule>
  </conditionalFormatting>
  <conditionalFormatting sqref="AE12">
    <cfRule type="cellIs" dxfId="1619" priority="1640" operator="equal">
      <formula>0</formula>
    </cfRule>
  </conditionalFormatting>
  <conditionalFormatting sqref="AE16">
    <cfRule type="cellIs" dxfId="1618" priority="1639" operator="equal">
      <formula>0</formula>
    </cfRule>
  </conditionalFormatting>
  <conditionalFormatting sqref="AE20:AE22">
    <cfRule type="cellIs" dxfId="1617" priority="1638" operator="equal">
      <formula>0</formula>
    </cfRule>
  </conditionalFormatting>
  <conditionalFormatting sqref="AE25:AE26 AE58 AE114 AE135">
    <cfRule type="cellIs" dxfId="1616" priority="1625" operator="equal">
      <formula>0</formula>
    </cfRule>
  </conditionalFormatting>
  <conditionalFormatting sqref="AE28">
    <cfRule type="cellIs" dxfId="1615" priority="439" operator="equal">
      <formula>0</formula>
    </cfRule>
  </conditionalFormatting>
  <conditionalFormatting sqref="AE29">
    <cfRule type="cellIs" dxfId="1614" priority="438" operator="equal">
      <formula>0</formula>
    </cfRule>
  </conditionalFormatting>
  <conditionalFormatting sqref="AE30">
    <cfRule type="cellIs" dxfId="1613" priority="92" operator="equal">
      <formula>0</formula>
    </cfRule>
  </conditionalFormatting>
  <conditionalFormatting sqref="AE31">
    <cfRule type="cellIs" dxfId="1612" priority="357" operator="equal">
      <formula>0</formula>
    </cfRule>
  </conditionalFormatting>
  <conditionalFormatting sqref="AE32:AE33">
    <cfRule type="cellIs" dxfId="1611" priority="1514" operator="equal">
      <formula>0</formula>
    </cfRule>
  </conditionalFormatting>
  <conditionalFormatting sqref="AE37:AE39 AE51:AE53 AE129:AE130">
    <cfRule type="cellIs" dxfId="1610" priority="1624" operator="equal">
      <formula>0</formula>
    </cfRule>
  </conditionalFormatting>
  <conditionalFormatting sqref="AE56 AE133">
    <cfRule type="cellIs" dxfId="1609" priority="1627" operator="equal">
      <formula>0</formula>
    </cfRule>
  </conditionalFormatting>
  <conditionalFormatting sqref="AE64:AE67">
    <cfRule type="cellIs" dxfId="1608" priority="1516" operator="equal">
      <formula>0</formula>
    </cfRule>
  </conditionalFormatting>
  <conditionalFormatting sqref="AE71">
    <cfRule type="cellIs" dxfId="1607" priority="1515" operator="equal">
      <formula>0</formula>
    </cfRule>
  </conditionalFormatting>
  <conditionalFormatting sqref="AE78:AE80">
    <cfRule type="cellIs" dxfId="1606" priority="1592" operator="equal">
      <formula>0</formula>
    </cfRule>
  </conditionalFormatting>
  <conditionalFormatting sqref="AE83">
    <cfRule type="cellIs" dxfId="1605" priority="1595" operator="equal">
      <formula>0</formula>
    </cfRule>
  </conditionalFormatting>
  <conditionalFormatting sqref="AE88:AE90">
    <cfRule type="cellIs" dxfId="1604" priority="1577" operator="equal">
      <formula>0</formula>
    </cfRule>
  </conditionalFormatting>
  <conditionalFormatting sqref="AE95:AE96">
    <cfRule type="cellIs" dxfId="1603" priority="969" operator="equal">
      <formula>0</formula>
    </cfRule>
  </conditionalFormatting>
  <conditionalFormatting sqref="AE103">
    <cfRule type="cellIs" dxfId="1602" priority="1560" operator="equal">
      <formula>0</formula>
    </cfRule>
  </conditionalFormatting>
  <conditionalFormatting sqref="AE107:AE108">
    <cfRule type="cellIs" dxfId="1601" priority="1552" operator="equal">
      <formula>0</formula>
    </cfRule>
  </conditionalFormatting>
  <conditionalFormatting sqref="AE112">
    <cfRule type="cellIs" dxfId="1600" priority="1545" operator="equal">
      <formula>0</formula>
    </cfRule>
  </conditionalFormatting>
  <conditionalFormatting sqref="AE118:AE120">
    <cfRule type="cellIs" dxfId="1599" priority="1534" operator="equal">
      <formula>0</formula>
    </cfRule>
  </conditionalFormatting>
  <conditionalFormatting sqref="AE124">
    <cfRule type="cellIs" dxfId="1598" priority="1029" operator="equal">
      <formula>0</formula>
    </cfRule>
  </conditionalFormatting>
  <conditionalFormatting sqref="AE6:AF8">
    <cfRule type="cellIs" dxfId="1597" priority="1482" operator="greaterThan">
      <formula>0</formula>
    </cfRule>
    <cfRule type="cellIs" dxfId="1596" priority="1483" operator="lessThan">
      <formula>0</formula>
    </cfRule>
  </conditionalFormatting>
  <conditionalFormatting sqref="AE24:AF24">
    <cfRule type="cellIs" dxfId="1595" priority="1020" operator="lessThan">
      <formula>0</formula>
    </cfRule>
    <cfRule type="cellIs" dxfId="1594" priority="1019" operator="greaterThan">
      <formula>0</formula>
    </cfRule>
  </conditionalFormatting>
  <conditionalFormatting sqref="AE28:AF29">
    <cfRule type="cellIs" dxfId="1593" priority="436" operator="greaterThan">
      <formula>0</formula>
    </cfRule>
    <cfRule type="cellIs" dxfId="1592" priority="437" operator="lessThan">
      <formula>0</formula>
    </cfRule>
  </conditionalFormatting>
  <conditionalFormatting sqref="AE30:AF30">
    <cfRule type="cellIs" dxfId="1591" priority="91" operator="lessThan">
      <formula>0</formula>
    </cfRule>
    <cfRule type="cellIs" dxfId="1590" priority="90" operator="greaterThan">
      <formula>0</formula>
    </cfRule>
  </conditionalFormatting>
  <conditionalFormatting sqref="AE31:AF31">
    <cfRule type="cellIs" dxfId="1589" priority="356" operator="lessThan">
      <formula>0</formula>
    </cfRule>
    <cfRule type="cellIs" dxfId="1588" priority="355" operator="greaterThan">
      <formula>0</formula>
    </cfRule>
  </conditionalFormatting>
  <conditionalFormatting sqref="AE95:AF96">
    <cfRule type="cellIs" dxfId="1587" priority="967" operator="greaterThan">
      <formula>0</formula>
    </cfRule>
    <cfRule type="cellIs" dxfId="1586" priority="968" operator="lessThan">
      <formula>0</formula>
    </cfRule>
  </conditionalFormatting>
  <conditionalFormatting sqref="AE97:AF120 AE25:AF27 AE10:AF23 AE125:AF127 AE32:AF94 AE129:AF138 AE128">
    <cfRule type="cellIs" dxfId="1585" priority="1510" operator="greaterThan">
      <formula>0</formula>
    </cfRule>
    <cfRule type="cellIs" dxfId="1584" priority="1511" operator="lessThan">
      <formula>0</formula>
    </cfRule>
  </conditionalFormatting>
  <conditionalFormatting sqref="AE121:AF124">
    <cfRule type="cellIs" dxfId="1583" priority="1027" operator="greaterThan">
      <formula>0</formula>
    </cfRule>
    <cfRule type="cellIs" dxfId="1582" priority="1028" operator="lessThan">
      <formula>0</formula>
    </cfRule>
  </conditionalFormatting>
  <conditionalFormatting sqref="AE139:AF139">
    <cfRule type="cellIs" dxfId="1581" priority="1504" operator="greaterThan">
      <formula>0</formula>
    </cfRule>
    <cfRule type="cellIs" dxfId="1580" priority="1505" operator="lessThan">
      <formula>0</formula>
    </cfRule>
  </conditionalFormatting>
  <conditionalFormatting sqref="AE140:AF140">
    <cfRule type="cellIs" dxfId="1579" priority="1494" operator="greaterThan">
      <formula>0</formula>
    </cfRule>
    <cfRule type="cellIs" dxfId="1578" priority="1495" operator="lessThan">
      <formula>0</formula>
    </cfRule>
  </conditionalFormatting>
  <conditionalFormatting sqref="AF6:AF7">
    <cfRule type="cellIs" dxfId="1577" priority="1486" operator="lessThan">
      <formula>100</formula>
    </cfRule>
    <cfRule type="cellIs" dxfId="1576" priority="1487" operator="equal">
      <formula>0</formula>
    </cfRule>
  </conditionalFormatting>
  <conditionalFormatting sqref="AF8">
    <cfRule type="cellIs" dxfId="1575" priority="1489" operator="equal">
      <formula>0</formula>
    </cfRule>
    <cfRule type="cellIs" dxfId="1574" priority="1488" operator="lessThan">
      <formula>100</formula>
    </cfRule>
  </conditionalFormatting>
  <conditionalFormatting sqref="AF9">
    <cfRule type="cellIs" dxfId="1573" priority="1473" operator="lessThan">
      <formula>0</formula>
    </cfRule>
    <cfRule type="cellIs" dxfId="1572" priority="1472" operator="greaterThan">
      <formula>0</formula>
    </cfRule>
    <cfRule type="cellIs" dxfId="1571" priority="1471" operator="equal">
      <formula>0</formula>
    </cfRule>
  </conditionalFormatting>
  <conditionalFormatting sqref="AF10 AF20">
    <cfRule type="cellIs" dxfId="1570" priority="1647" operator="lessThan">
      <formula>100</formula>
    </cfRule>
    <cfRule type="cellIs" dxfId="1569" priority="1648" operator="equal">
      <formula>0</formula>
    </cfRule>
  </conditionalFormatting>
  <conditionalFormatting sqref="AF11:AF21">
    <cfRule type="cellIs" dxfId="1568" priority="1654" operator="equal">
      <formula>0</formula>
    </cfRule>
    <cfRule type="cellIs" dxfId="1567" priority="1653" operator="lessThan">
      <formula>100</formula>
    </cfRule>
  </conditionalFormatting>
  <conditionalFormatting sqref="AF12 AF22">
    <cfRule type="cellIs" dxfId="1566" priority="1646" operator="equal">
      <formula>0</formula>
    </cfRule>
    <cfRule type="cellIs" dxfId="1565" priority="1645" operator="lessThan">
      <formula>100</formula>
    </cfRule>
  </conditionalFormatting>
  <conditionalFormatting sqref="AF13:AF15">
    <cfRule type="cellIs" dxfId="1564" priority="1650" operator="equal">
      <formula>0</formula>
    </cfRule>
    <cfRule type="cellIs" dxfId="1563" priority="1649" operator="lessThan">
      <formula>100</formula>
    </cfRule>
  </conditionalFormatting>
  <conditionalFormatting sqref="AF16">
    <cfRule type="cellIs" dxfId="1562" priority="1644" operator="equal">
      <formula>0</formula>
    </cfRule>
    <cfRule type="cellIs" dxfId="1561" priority="1643" operator="lessThan">
      <formula>100</formula>
    </cfRule>
  </conditionalFormatting>
  <conditionalFormatting sqref="AF17:AF18">
    <cfRule type="cellIs" dxfId="1560" priority="1652" operator="lessThan">
      <formula>100</formula>
    </cfRule>
    <cfRule type="cellIs" dxfId="1559" priority="1651" operator="lessThan">
      <formula>100</formula>
    </cfRule>
  </conditionalFormatting>
  <conditionalFormatting sqref="AF23 AE74:AF74">
    <cfRule type="cellIs" dxfId="1558" priority="1659" operator="equal">
      <formula>0</formula>
    </cfRule>
  </conditionalFormatting>
  <conditionalFormatting sqref="AF24">
    <cfRule type="cellIs" dxfId="1557" priority="1022" operator="equal">
      <formula>0</formula>
    </cfRule>
    <cfRule type="cellIs" dxfId="1556" priority="1021" operator="lessThan">
      <formula>100</formula>
    </cfRule>
  </conditionalFormatting>
  <conditionalFormatting sqref="AF25 AF37 AF51 AF56 AF133">
    <cfRule type="cellIs" dxfId="1555" priority="1631" operator="equal">
      <formula>0</formula>
    </cfRule>
  </conditionalFormatting>
  <conditionalFormatting sqref="AF25 AF56 AF133 AF37 AF51">
    <cfRule type="cellIs" dxfId="1554" priority="1630" operator="lessThan">
      <formula>100</formula>
    </cfRule>
  </conditionalFormatting>
  <conditionalFormatting sqref="AF26 AF58 AF114 AF135 AF39 AF53 AF130">
    <cfRule type="cellIs" dxfId="1553" priority="1628" operator="lessThan">
      <formula>100</formula>
    </cfRule>
  </conditionalFormatting>
  <conditionalFormatting sqref="AF26:AF27 AF39 AF53 AF58 AF114 AF130 AF135">
    <cfRule type="cellIs" dxfId="1552" priority="1629" operator="equal">
      <formula>0</formula>
    </cfRule>
  </conditionalFormatting>
  <conditionalFormatting sqref="AF27">
    <cfRule type="cellIs" dxfId="1551" priority="1656" operator="lessThan">
      <formula>100</formula>
    </cfRule>
  </conditionalFormatting>
  <conditionalFormatting sqref="AF28">
    <cfRule type="cellIs" dxfId="1550" priority="443" operator="equal">
      <formula>0</formula>
    </cfRule>
    <cfRule type="cellIs" dxfId="1549" priority="442" operator="lessThan">
      <formula>100</formula>
    </cfRule>
  </conditionalFormatting>
  <conditionalFormatting sqref="AF29">
    <cfRule type="cellIs" dxfId="1548" priority="440" operator="lessThan">
      <formula>100</formula>
    </cfRule>
    <cfRule type="cellIs" dxfId="1547" priority="441" operator="equal">
      <formula>0</formula>
    </cfRule>
  </conditionalFormatting>
  <conditionalFormatting sqref="AF30">
    <cfRule type="cellIs" dxfId="1546" priority="94" operator="equal">
      <formula>0</formula>
    </cfRule>
    <cfRule type="cellIs" dxfId="1545" priority="93" operator="lessThan">
      <formula>100</formula>
    </cfRule>
  </conditionalFormatting>
  <conditionalFormatting sqref="AF31">
    <cfRule type="cellIs" dxfId="1544" priority="359" operator="equal">
      <formula>0</formula>
    </cfRule>
    <cfRule type="cellIs" dxfId="1543" priority="358" operator="lessThan">
      <formula>100</formula>
    </cfRule>
  </conditionalFormatting>
  <conditionalFormatting sqref="AF32">
    <cfRule type="cellIs" dxfId="1542" priority="1622" operator="lessThan">
      <formula>100</formula>
    </cfRule>
    <cfRule type="cellIs" dxfId="1541" priority="1623" operator="equal">
      <formula>0</formula>
    </cfRule>
  </conditionalFormatting>
  <conditionalFormatting sqref="AF33">
    <cfRule type="cellIs" dxfId="1540" priority="1513" operator="equal">
      <formula>0</formula>
    </cfRule>
    <cfRule type="cellIs" dxfId="1539" priority="1512" operator="lessThan">
      <formula>100</formula>
    </cfRule>
  </conditionalFormatting>
  <conditionalFormatting sqref="AF34:AF35 AF48:AF49">
    <cfRule type="cellIs" dxfId="1538" priority="1635" operator="lessThan">
      <formula>100</formula>
    </cfRule>
    <cfRule type="cellIs" dxfId="1537" priority="1634" operator="lessThan">
      <formula>100</formula>
    </cfRule>
  </conditionalFormatting>
  <conditionalFormatting sqref="AF34:AF36 AF38 AF43 AF48:AF50 AF52 AF57 AF113 AF129:AF138">
    <cfRule type="cellIs" dxfId="1536" priority="1637" operator="equal">
      <formula>0</formula>
    </cfRule>
  </conditionalFormatting>
  <conditionalFormatting sqref="AF36 AF50 AF38 AF52 AF43 AF57 AF113 AF129:AF138">
    <cfRule type="cellIs" dxfId="1535" priority="1636" operator="lessThan">
      <formula>100</formula>
    </cfRule>
  </conditionalFormatting>
  <conditionalFormatting sqref="AF40 AF54 AF59:AF60 AF131:AF132 AF136:AF138">
    <cfRule type="cellIs" dxfId="1534" priority="1633" operator="equal">
      <formula>0</formula>
    </cfRule>
  </conditionalFormatting>
  <conditionalFormatting sqref="AF41:AF42">
    <cfRule type="cellIs" dxfId="1533" priority="1620" operator="equal">
      <formula>0</formula>
    </cfRule>
    <cfRule type="cellIs" dxfId="1532" priority="1619" operator="lessThan">
      <formula>100</formula>
    </cfRule>
  </conditionalFormatting>
  <conditionalFormatting sqref="AF44:AF47">
    <cfRule type="cellIs" dxfId="1531" priority="1572" operator="equal">
      <formula>0</formula>
    </cfRule>
    <cfRule type="cellIs" dxfId="1530" priority="1571" operator="lessThan">
      <formula>100</formula>
    </cfRule>
  </conditionalFormatting>
  <conditionalFormatting sqref="AF55">
    <cfRule type="cellIs" dxfId="1529" priority="1617" operator="lessThan">
      <formula>100</formula>
    </cfRule>
    <cfRule type="cellIs" dxfId="1528" priority="1618" operator="equal">
      <formula>0</formula>
    </cfRule>
  </conditionalFormatting>
  <conditionalFormatting sqref="AF59:AF60 AF136:AF138 AF40 AF54 AF131:AF132">
    <cfRule type="cellIs" dxfId="1527" priority="1632" operator="lessThan">
      <formula>100</formula>
    </cfRule>
  </conditionalFormatting>
  <conditionalFormatting sqref="AF61">
    <cfRule type="cellIs" dxfId="1526" priority="1615" operator="lessThan">
      <formula>100</formula>
    </cfRule>
    <cfRule type="cellIs" dxfId="1525" priority="1614" operator="lessThan">
      <formula>100</formula>
    </cfRule>
    <cfRule type="cellIs" dxfId="1524" priority="1616" operator="equal">
      <formula>0</formula>
    </cfRule>
  </conditionalFormatting>
  <conditionalFormatting sqref="AF62">
    <cfRule type="cellIs" dxfId="1523" priority="1610" operator="lessThan">
      <formula>100</formula>
    </cfRule>
    <cfRule type="cellIs" dxfId="1522" priority="1611" operator="lessThan">
      <formula>100</formula>
    </cfRule>
  </conditionalFormatting>
  <conditionalFormatting sqref="AF62:AF63 AF65">
    <cfRule type="cellIs" dxfId="1521" priority="1613" operator="equal">
      <formula>0</formula>
    </cfRule>
  </conditionalFormatting>
  <conditionalFormatting sqref="AF63 AF65">
    <cfRule type="cellIs" dxfId="1520" priority="1612" operator="lessThan">
      <formula>100</formula>
    </cfRule>
  </conditionalFormatting>
  <conditionalFormatting sqref="AF64">
    <cfRule type="cellIs" dxfId="1519" priority="1609" operator="equal">
      <formula>0</formula>
    </cfRule>
    <cfRule type="cellIs" dxfId="1518" priority="1608" operator="lessThan">
      <formula>100</formula>
    </cfRule>
  </conditionalFormatting>
  <conditionalFormatting sqref="AF66">
    <cfRule type="cellIs" dxfId="1517" priority="1522" operator="lessThan">
      <formula>100</formula>
    </cfRule>
    <cfRule type="cellIs" dxfId="1516" priority="1523" operator="equal">
      <formula>0</formula>
    </cfRule>
  </conditionalFormatting>
  <conditionalFormatting sqref="AF67">
    <cfRule type="cellIs" dxfId="1515" priority="1521" operator="equal">
      <formula>0</formula>
    </cfRule>
    <cfRule type="cellIs" dxfId="1514" priority="1520" operator="lessThan">
      <formula>100</formula>
    </cfRule>
  </conditionalFormatting>
  <conditionalFormatting sqref="AF68:AF70">
    <cfRule type="cellIs" dxfId="1513" priority="1525" operator="equal">
      <formula>0</formula>
    </cfRule>
    <cfRule type="cellIs" dxfId="1512" priority="1524" operator="lessThan">
      <formula>100</formula>
    </cfRule>
  </conditionalFormatting>
  <conditionalFormatting sqref="AF71">
    <cfRule type="cellIs" dxfId="1511" priority="1519" operator="equal">
      <formula>0</formula>
    </cfRule>
    <cfRule type="cellIs" dxfId="1510" priority="1518" operator="lessThan">
      <formula>100</formula>
    </cfRule>
  </conditionalFormatting>
  <conditionalFormatting sqref="AF72:AF73">
    <cfRule type="cellIs" dxfId="1509" priority="1526" operator="lessThan">
      <formula>100</formula>
    </cfRule>
    <cfRule type="cellIs" dxfId="1508" priority="1528" operator="equal">
      <formula>0</formula>
    </cfRule>
    <cfRule type="cellIs" dxfId="1507" priority="1527" operator="lessThan">
      <formula>100</formula>
    </cfRule>
  </conditionalFormatting>
  <conditionalFormatting sqref="AF74 AF23 AG48:AG94 AG97:AG120 AG125:AG138 AG32:AG44 AG10:AG27">
    <cfRule type="cellIs" dxfId="1506" priority="1658" operator="lessThan">
      <formula>100</formula>
    </cfRule>
  </conditionalFormatting>
  <conditionalFormatting sqref="AF75:AF76">
    <cfRule type="cellIs" dxfId="1505" priority="1603" operator="lessThan">
      <formula>100</formula>
    </cfRule>
    <cfRule type="cellIs" dxfId="1504" priority="1602" operator="lessThan">
      <formula>100</formula>
    </cfRule>
  </conditionalFormatting>
  <conditionalFormatting sqref="AF75:AF77 AF79 AF84">
    <cfRule type="cellIs" dxfId="1503" priority="1605" operator="equal">
      <formula>0</formula>
    </cfRule>
  </conditionalFormatting>
  <conditionalFormatting sqref="AF77 AF79 AF84">
    <cfRule type="cellIs" dxfId="1502" priority="1604" operator="lessThan">
      <formula>100</formula>
    </cfRule>
  </conditionalFormatting>
  <conditionalFormatting sqref="AF78 AF83">
    <cfRule type="cellIs" dxfId="1501" priority="1599" operator="equal">
      <formula>0</formula>
    </cfRule>
  </conditionalFormatting>
  <conditionalFormatting sqref="AF80">
    <cfRule type="cellIs" dxfId="1500" priority="1597" operator="equal">
      <formula>0</formula>
    </cfRule>
    <cfRule type="cellIs" dxfId="1499" priority="1596" operator="lessThan">
      <formula>100</formula>
    </cfRule>
  </conditionalFormatting>
  <conditionalFormatting sqref="AF81">
    <cfRule type="cellIs" dxfId="1498" priority="1601" operator="equal">
      <formula>0</formula>
    </cfRule>
    <cfRule type="cellIs" dxfId="1497" priority="1600" operator="lessThan">
      <formula>100</formula>
    </cfRule>
  </conditionalFormatting>
  <conditionalFormatting sqref="AF82">
    <cfRule type="cellIs" dxfId="1496" priority="1590" operator="lessThan">
      <formula>100</formula>
    </cfRule>
    <cfRule type="cellIs" dxfId="1495" priority="1591" operator="equal">
      <formula>0</formula>
    </cfRule>
  </conditionalFormatting>
  <conditionalFormatting sqref="AF83 AF78">
    <cfRule type="cellIs" dxfId="1494" priority="1598" operator="lessThan">
      <formula>100</formula>
    </cfRule>
  </conditionalFormatting>
  <conditionalFormatting sqref="AF85:AF86">
    <cfRule type="cellIs" dxfId="1493" priority="1586" operator="lessThan">
      <formula>100</formula>
    </cfRule>
    <cfRule type="cellIs" dxfId="1492" priority="1587" operator="lessThan">
      <formula>100</formula>
    </cfRule>
  </conditionalFormatting>
  <conditionalFormatting sqref="AF85:AF87 AF89">
    <cfRule type="cellIs" dxfId="1491" priority="1589" operator="equal">
      <formula>0</formula>
    </cfRule>
  </conditionalFormatting>
  <conditionalFormatting sqref="AF87 AF89">
    <cfRule type="cellIs" dxfId="1490" priority="1588" operator="lessThan">
      <formula>100</formula>
    </cfRule>
  </conditionalFormatting>
  <conditionalFormatting sqref="AF88">
    <cfRule type="cellIs" dxfId="1489" priority="1582" operator="lessThan">
      <formula>100</formula>
    </cfRule>
    <cfRule type="cellIs" dxfId="1488" priority="1583" operator="equal">
      <formula>0</formula>
    </cfRule>
  </conditionalFormatting>
  <conditionalFormatting sqref="AF90">
    <cfRule type="cellIs" dxfId="1487" priority="1580" operator="lessThan">
      <formula>100</formula>
    </cfRule>
    <cfRule type="cellIs" dxfId="1486" priority="1581" operator="equal">
      <formula>0</formula>
    </cfRule>
  </conditionalFormatting>
  <conditionalFormatting sqref="AF91">
    <cfRule type="cellIs" dxfId="1485" priority="1584" operator="lessThan">
      <formula>100</formula>
    </cfRule>
    <cfRule type="cellIs" dxfId="1484" priority="1585" operator="equal">
      <formula>0</formula>
    </cfRule>
  </conditionalFormatting>
  <conditionalFormatting sqref="AF92:AF93">
    <cfRule type="cellIs" dxfId="1483" priority="1574" operator="lessThan">
      <formula>100</formula>
    </cfRule>
    <cfRule type="cellIs" dxfId="1482" priority="1573" operator="lessThan">
      <formula>100</formula>
    </cfRule>
  </conditionalFormatting>
  <conditionalFormatting sqref="AF92:AF94">
    <cfRule type="cellIs" dxfId="1481" priority="1576" operator="equal">
      <formula>0</formula>
    </cfRule>
  </conditionalFormatting>
  <conditionalFormatting sqref="AF94">
    <cfRule type="cellIs" dxfId="1480" priority="1575" operator="lessThan">
      <formula>100</formula>
    </cfRule>
  </conditionalFormatting>
  <conditionalFormatting sqref="AF95:AF96">
    <cfRule type="cellIs" dxfId="1479" priority="971" operator="equal">
      <formula>0</formula>
    </cfRule>
    <cfRule type="cellIs" dxfId="1478" priority="970" operator="lessThan">
      <formula>100</formula>
    </cfRule>
  </conditionalFormatting>
  <conditionalFormatting sqref="AF97:AF98">
    <cfRule type="cellIs" dxfId="1477" priority="1567" operator="lessThan">
      <formula>100</formula>
    </cfRule>
    <cfRule type="cellIs" dxfId="1476" priority="1568" operator="lessThan">
      <formula>100</formula>
    </cfRule>
  </conditionalFormatting>
  <conditionalFormatting sqref="AF97:AF99">
    <cfRule type="cellIs" dxfId="1475" priority="1570" operator="equal">
      <formula>0</formula>
    </cfRule>
  </conditionalFormatting>
  <conditionalFormatting sqref="AF99">
    <cfRule type="cellIs" dxfId="1474" priority="1569" operator="lessThan">
      <formula>100</formula>
    </cfRule>
  </conditionalFormatting>
  <conditionalFormatting sqref="AF100:AF101">
    <cfRule type="cellIs" dxfId="1473" priority="1564" operator="lessThan">
      <formula>100</formula>
    </cfRule>
    <cfRule type="cellIs" dxfId="1472" priority="1563" operator="lessThan">
      <formula>100</formula>
    </cfRule>
  </conditionalFormatting>
  <conditionalFormatting sqref="AF100:AF102">
    <cfRule type="cellIs" dxfId="1471" priority="1566" operator="equal">
      <formula>0</formula>
    </cfRule>
  </conditionalFormatting>
  <conditionalFormatting sqref="AF102">
    <cfRule type="cellIs" dxfId="1470" priority="1565" operator="lessThan">
      <formula>100</formula>
    </cfRule>
  </conditionalFormatting>
  <conditionalFormatting sqref="AF103">
    <cfRule type="cellIs" dxfId="1469" priority="1562" operator="equal">
      <formula>0</formula>
    </cfRule>
    <cfRule type="cellIs" dxfId="1468" priority="1561" operator="lessThan">
      <formula>100</formula>
    </cfRule>
  </conditionalFormatting>
  <conditionalFormatting sqref="AF104:AF105">
    <cfRule type="cellIs" dxfId="1467" priority="1557" operator="lessThan">
      <formula>100</formula>
    </cfRule>
    <cfRule type="cellIs" dxfId="1466" priority="1556" operator="lessThan">
      <formula>100</formula>
    </cfRule>
  </conditionalFormatting>
  <conditionalFormatting sqref="AF104:AF106 AF108">
    <cfRule type="cellIs" dxfId="1465" priority="1559" operator="equal">
      <formula>0</formula>
    </cfRule>
  </conditionalFormatting>
  <conditionalFormatting sqref="AF106 AF108">
    <cfRule type="cellIs" dxfId="1464" priority="1558" operator="lessThan">
      <formula>100</formula>
    </cfRule>
  </conditionalFormatting>
  <conditionalFormatting sqref="AF107">
    <cfRule type="cellIs" dxfId="1463" priority="1555" operator="equal">
      <formula>0</formula>
    </cfRule>
    <cfRule type="cellIs" dxfId="1462" priority="1554" operator="lessThan">
      <formula>100</formula>
    </cfRule>
  </conditionalFormatting>
  <conditionalFormatting sqref="AF109:AF110">
    <cfRule type="cellIs" dxfId="1461" priority="1548" operator="lessThan">
      <formula>100</formula>
    </cfRule>
    <cfRule type="cellIs" dxfId="1460" priority="1549" operator="lessThan">
      <formula>100</formula>
    </cfRule>
  </conditionalFormatting>
  <conditionalFormatting sqref="AF109:AF111">
    <cfRule type="cellIs" dxfId="1459" priority="1551" operator="equal">
      <formula>0</formula>
    </cfRule>
  </conditionalFormatting>
  <conditionalFormatting sqref="AF111">
    <cfRule type="cellIs" dxfId="1458" priority="1550" operator="lessThan">
      <formula>100</formula>
    </cfRule>
  </conditionalFormatting>
  <conditionalFormatting sqref="AF112">
    <cfRule type="cellIs" dxfId="1457" priority="1546" operator="lessThan">
      <formula>100</formula>
    </cfRule>
    <cfRule type="cellIs" dxfId="1456" priority="1547" operator="equal">
      <formula>0</formula>
    </cfRule>
  </conditionalFormatting>
  <conditionalFormatting sqref="AF115:AF116">
    <cfRule type="cellIs" dxfId="1455" priority="1542" operator="lessThan">
      <formula>100</formula>
    </cfRule>
    <cfRule type="cellIs" dxfId="1454" priority="1541" operator="lessThan">
      <formula>100</formula>
    </cfRule>
  </conditionalFormatting>
  <conditionalFormatting sqref="AF115:AF117 AF119">
    <cfRule type="cellIs" dxfId="1453" priority="1544" operator="equal">
      <formula>0</formula>
    </cfRule>
  </conditionalFormatting>
  <conditionalFormatting sqref="AF117 AF119">
    <cfRule type="cellIs" dxfId="1452" priority="1543" operator="lessThan">
      <formula>100</formula>
    </cfRule>
  </conditionalFormatting>
  <conditionalFormatting sqref="AF118">
    <cfRule type="cellIs" dxfId="1451" priority="1539" operator="lessThan">
      <formula>100</formula>
    </cfRule>
    <cfRule type="cellIs" dxfId="1450" priority="1540" operator="equal">
      <formula>0</formula>
    </cfRule>
  </conditionalFormatting>
  <conditionalFormatting sqref="AF120">
    <cfRule type="cellIs" dxfId="1449" priority="1535" operator="lessThan">
      <formula>100</formula>
    </cfRule>
    <cfRule type="cellIs" dxfId="1448" priority="1536" operator="equal">
      <formula>0</formula>
    </cfRule>
  </conditionalFormatting>
  <conditionalFormatting sqref="AF121:AF122">
    <cfRule type="cellIs" dxfId="1447" priority="1032" operator="lessThan">
      <formula>100</formula>
    </cfRule>
    <cfRule type="cellIs" dxfId="1446" priority="1033" operator="lessThan">
      <formula>100</formula>
    </cfRule>
  </conditionalFormatting>
  <conditionalFormatting sqref="AF121:AF123">
    <cfRule type="cellIs" dxfId="1445" priority="1035" operator="equal">
      <formula>0</formula>
    </cfRule>
  </conditionalFormatting>
  <conditionalFormatting sqref="AF123">
    <cfRule type="cellIs" dxfId="1444" priority="1034" operator="lessThan">
      <formula>100</formula>
    </cfRule>
  </conditionalFormatting>
  <conditionalFormatting sqref="AF124">
    <cfRule type="cellIs" dxfId="1443" priority="1031" operator="equal">
      <formula>0</formula>
    </cfRule>
    <cfRule type="cellIs" dxfId="1442" priority="1030" operator="lessThan">
      <formula>100</formula>
    </cfRule>
  </conditionalFormatting>
  <conditionalFormatting sqref="AF125:AF126">
    <cfRule type="cellIs" dxfId="1441" priority="1531" operator="lessThan">
      <formula>100</formula>
    </cfRule>
    <cfRule type="cellIs" dxfId="1440" priority="1530" operator="lessThan">
      <formula>100</formula>
    </cfRule>
  </conditionalFormatting>
  <conditionalFormatting sqref="AF125:AF127">
    <cfRule type="cellIs" dxfId="1439" priority="1533" operator="equal">
      <formula>0</formula>
    </cfRule>
  </conditionalFormatting>
  <conditionalFormatting sqref="AF127">
    <cfRule type="cellIs" dxfId="1438" priority="1532" operator="lessThan">
      <formula>100</formula>
    </cfRule>
  </conditionalFormatting>
  <conditionalFormatting sqref="AF128">
    <cfRule type="cellIs" dxfId="1437" priority="253" operator="lessThan">
      <formula>0</formula>
    </cfRule>
    <cfRule type="cellIs" dxfId="1436" priority="255" operator="lessThan">
      <formula>100</formula>
    </cfRule>
    <cfRule type="cellIs" dxfId="1435" priority="256" operator="equal">
      <formula>0</formula>
    </cfRule>
    <cfRule type="cellIs" dxfId="1434" priority="254" operator="lessThan">
      <formula>100</formula>
    </cfRule>
    <cfRule type="cellIs" dxfId="1433" priority="252" operator="greaterThan">
      <formula>0</formula>
    </cfRule>
  </conditionalFormatting>
  <conditionalFormatting sqref="AF139">
    <cfRule type="cellIs" dxfId="1432" priority="1507" operator="lessThan">
      <formula>100</formula>
    </cfRule>
    <cfRule type="cellIs" dxfId="1431" priority="1508" operator="lessThan">
      <formula>100</formula>
    </cfRule>
    <cfRule type="cellIs" dxfId="1430" priority="1500" operator="lessThan">
      <formula>100</formula>
    </cfRule>
    <cfRule type="cellIs" dxfId="1429" priority="1501" operator="lessThan">
      <formula>100</formula>
    </cfRule>
    <cfRule type="cellIs" dxfId="1428" priority="1502" operator="equal">
      <formula>0</formula>
    </cfRule>
    <cfRule type="cellIs" dxfId="1427" priority="1509" operator="equal">
      <formula>0</formula>
    </cfRule>
  </conditionalFormatting>
  <conditionalFormatting sqref="AF140">
    <cfRule type="cellIs" dxfId="1426" priority="1490" operator="lessThan">
      <formula>100</formula>
    </cfRule>
    <cfRule type="cellIs" dxfId="1425" priority="1497" operator="lessThan">
      <formula>100</formula>
    </cfRule>
    <cfRule type="cellIs" dxfId="1424" priority="1492" operator="equal">
      <formula>0</formula>
    </cfRule>
    <cfRule type="cellIs" dxfId="1423" priority="1499" operator="equal">
      <formula>0</formula>
    </cfRule>
    <cfRule type="cellIs" dxfId="1422" priority="1491" operator="lessThan">
      <formula>100</formula>
    </cfRule>
    <cfRule type="cellIs" dxfId="1421" priority="1498" operator="lessThan">
      <formula>100</formula>
    </cfRule>
  </conditionalFormatting>
  <conditionalFormatting sqref="AG2">
    <cfRule type="cellIs" dxfId="1420" priority="1657" operator="lessThan">
      <formula>100</formula>
    </cfRule>
  </conditionalFormatting>
  <conditionalFormatting sqref="AG5">
    <cfRule type="cellIs" dxfId="1419" priority="1529" operator="lessThan">
      <formula>100</formula>
    </cfRule>
  </conditionalFormatting>
  <conditionalFormatting sqref="AG6:AG8">
    <cfRule type="cellIs" dxfId="1418" priority="1484" operator="lessThan">
      <formula>100</formula>
    </cfRule>
    <cfRule type="cellIs" dxfId="1417" priority="1481" operator="lessThan">
      <formula>100</formula>
    </cfRule>
  </conditionalFormatting>
  <conditionalFormatting sqref="AG9 AE9:AE10">
    <cfRule type="cellIs" dxfId="1416" priority="1479" operator="equal">
      <formula>0</formula>
    </cfRule>
  </conditionalFormatting>
  <conditionalFormatting sqref="AG9">
    <cfRule type="cellIs" dxfId="1415" priority="1480" operator="lessThan">
      <formula>100</formula>
    </cfRule>
    <cfRule type="cellIs" dxfId="1414" priority="1475" operator="lessThan">
      <formula>100</formula>
    </cfRule>
    <cfRule type="cellIs" dxfId="1413" priority="1478" operator="lessThan">
      <formula>100</formula>
    </cfRule>
  </conditionalFormatting>
  <conditionalFormatting sqref="AG28:AG29">
    <cfRule type="cellIs" dxfId="1412" priority="444" operator="lessThan">
      <formula>100</formula>
    </cfRule>
  </conditionalFormatting>
  <conditionalFormatting sqref="AG30">
    <cfRule type="cellIs" dxfId="1411" priority="95" operator="lessThan">
      <formula>100</formula>
    </cfRule>
  </conditionalFormatting>
  <conditionalFormatting sqref="AG31">
    <cfRule type="cellIs" dxfId="1410" priority="360" operator="lessThan">
      <formula>100</formula>
    </cfRule>
  </conditionalFormatting>
  <conditionalFormatting sqref="AG45:AG47">
    <cfRule type="cellIs" dxfId="1409" priority="985" operator="lessThan">
      <formula>100</formula>
    </cfRule>
  </conditionalFormatting>
  <conditionalFormatting sqref="AG95:AG96">
    <cfRule type="cellIs" dxfId="1408" priority="972" operator="lessThan">
      <formula>100</formula>
    </cfRule>
  </conditionalFormatting>
  <conditionalFormatting sqref="AG121:AG124">
    <cfRule type="cellIs" dxfId="1407" priority="1036" operator="lessThan">
      <formula>100</formula>
    </cfRule>
  </conditionalFormatting>
  <conditionalFormatting sqref="AG139">
    <cfRule type="cellIs" dxfId="1406" priority="1503" operator="lessThan">
      <formula>100</formula>
    </cfRule>
    <cfRule type="cellIs" dxfId="1405" priority="1506" operator="lessThan">
      <formula>100</formula>
    </cfRule>
  </conditionalFormatting>
  <conditionalFormatting sqref="AG140">
    <cfRule type="cellIs" dxfId="1404" priority="1496" operator="lessThan">
      <formula>100</formula>
    </cfRule>
    <cfRule type="cellIs" dxfId="1403" priority="1493" operator="lessThan">
      <formula>100</formula>
    </cfRule>
  </conditionalFormatting>
  <conditionalFormatting sqref="AH6:AH7">
    <cfRule type="cellIs" dxfId="1402" priority="1041" operator="equal">
      <formula>0</formula>
    </cfRule>
    <cfRule type="cellIs" dxfId="1401" priority="1039" operator="equal">
      <formula>0</formula>
    </cfRule>
  </conditionalFormatting>
  <conditionalFormatting sqref="AH6:AH9">
    <cfRule type="cellIs" dxfId="1400" priority="1105" operator="equal">
      <formula>0</formula>
    </cfRule>
  </conditionalFormatting>
  <conditionalFormatting sqref="AH6:AH27 AH100:AH127 AH32:AH98 AH129:AH137 AH139">
    <cfRule type="cellIs" dxfId="1399" priority="1050" operator="lessThan">
      <formula>0</formula>
    </cfRule>
    <cfRule type="cellIs" dxfId="1398" priority="1049" operator="greaterThan">
      <formula>0</formula>
    </cfRule>
  </conditionalFormatting>
  <conditionalFormatting sqref="AH8">
    <cfRule type="cellIs" dxfId="1397" priority="1040" operator="equal">
      <formula>0</formula>
    </cfRule>
  </conditionalFormatting>
  <conditionalFormatting sqref="AH9">
    <cfRule type="cellIs" dxfId="1396" priority="1046" operator="equal">
      <formula>0</formula>
    </cfRule>
  </conditionalFormatting>
  <conditionalFormatting sqref="AH10">
    <cfRule type="cellIs" dxfId="1395" priority="1099" operator="lessThan">
      <formula>100</formula>
    </cfRule>
    <cfRule type="cellIs" dxfId="1394" priority="1100" operator="equal">
      <formula>0</formula>
    </cfRule>
  </conditionalFormatting>
  <conditionalFormatting sqref="AH11:AH24">
    <cfRule type="cellIs" dxfId="1393" priority="1101" operator="lessThan">
      <formula>100</formula>
    </cfRule>
    <cfRule type="cellIs" dxfId="1392" priority="1102" operator="equal">
      <formula>0</formula>
    </cfRule>
  </conditionalFormatting>
  <conditionalFormatting sqref="AH25 AH56 AH133">
    <cfRule type="cellIs" dxfId="1391" priority="1095" operator="lessThan">
      <formula>100</formula>
    </cfRule>
    <cfRule type="cellIs" dxfId="1390" priority="1096" operator="equal">
      <formula>0</formula>
    </cfRule>
  </conditionalFormatting>
  <conditionalFormatting sqref="AH26:AH27 AH34:AH40 AH48:AH54 AH67:AH74">
    <cfRule type="cellIs" dxfId="1389" priority="1108" operator="equal">
      <formula>0</formula>
    </cfRule>
  </conditionalFormatting>
  <conditionalFormatting sqref="AH26:AH27 AH48:AH54 AH34:AH40 AH67:AH74">
    <cfRule type="cellIs" dxfId="1388" priority="1107" operator="lessThan">
      <formula>100</formula>
    </cfRule>
  </conditionalFormatting>
  <conditionalFormatting sqref="AH28">
    <cfRule type="cellIs" dxfId="1387" priority="417" operator="lessThan">
      <formula>100</formula>
    </cfRule>
    <cfRule type="cellIs" dxfId="1386" priority="418" operator="equal">
      <formula>0</formula>
    </cfRule>
  </conditionalFormatting>
  <conditionalFormatting sqref="AH28:AH29">
    <cfRule type="cellIs" dxfId="1385" priority="415" operator="greaterThan">
      <formula>0</formula>
    </cfRule>
    <cfRule type="cellIs" dxfId="1384" priority="416" operator="lessThan">
      <formula>0</formula>
    </cfRule>
  </conditionalFormatting>
  <conditionalFormatting sqref="AH29">
    <cfRule type="cellIs" dxfId="1383" priority="420" operator="equal">
      <formula>0</formula>
    </cfRule>
    <cfRule type="cellIs" dxfId="1382" priority="419" operator="lessThan">
      <formula>100</formula>
    </cfRule>
  </conditionalFormatting>
  <conditionalFormatting sqref="AH30">
    <cfRule type="cellIs" dxfId="1381" priority="77" operator="greaterThan">
      <formula>0</formula>
    </cfRule>
    <cfRule type="cellIs" dxfId="1380" priority="78" operator="lessThan">
      <formula>0</formula>
    </cfRule>
    <cfRule type="cellIs" dxfId="1379" priority="79" operator="lessThan">
      <formula>100</formula>
    </cfRule>
    <cfRule type="cellIs" dxfId="1378" priority="80" operator="equal">
      <formula>0</formula>
    </cfRule>
  </conditionalFormatting>
  <conditionalFormatting sqref="AH31">
    <cfRule type="cellIs" dxfId="1377" priority="345" operator="equal">
      <formula>0</formula>
    </cfRule>
    <cfRule type="cellIs" dxfId="1376" priority="343" operator="lessThan">
      <formula>0</formula>
    </cfRule>
    <cfRule type="cellIs" dxfId="1375" priority="342" operator="greaterThan">
      <formula>0</formula>
    </cfRule>
    <cfRule type="cellIs" dxfId="1374" priority="344" operator="lessThan">
      <formula>100</formula>
    </cfRule>
  </conditionalFormatting>
  <conditionalFormatting sqref="AH32">
    <cfRule type="cellIs" dxfId="1373" priority="1093" operator="lessThan">
      <formula>100</formula>
    </cfRule>
    <cfRule type="cellIs" dxfId="1372" priority="1094" operator="equal">
      <formula>0</formula>
    </cfRule>
  </conditionalFormatting>
  <conditionalFormatting sqref="AH33">
    <cfRule type="cellIs" dxfId="1371" priority="1052" operator="equal">
      <formula>0</formula>
    </cfRule>
    <cfRule type="cellIs" dxfId="1370" priority="1051" operator="lessThan">
      <formula>100</formula>
    </cfRule>
  </conditionalFormatting>
  <conditionalFormatting sqref="AH41:AH42">
    <cfRule type="cellIs" dxfId="1369" priority="1092" operator="equal">
      <formula>0</formula>
    </cfRule>
    <cfRule type="cellIs" dxfId="1368" priority="1091" operator="lessThan">
      <formula>100</formula>
    </cfRule>
  </conditionalFormatting>
  <conditionalFormatting sqref="AH43 AH113:AH114 AH129:AH132">
    <cfRule type="cellIs" dxfId="1367" priority="1103" operator="equal">
      <formula>0</formula>
    </cfRule>
    <cfRule type="cellIs" dxfId="1366" priority="1104" operator="lessThan">
      <formula>100</formula>
    </cfRule>
  </conditionalFormatting>
  <conditionalFormatting sqref="AH44:AH47">
    <cfRule type="cellIs" dxfId="1365" priority="1071" operator="lessThan">
      <formula>100</formula>
    </cfRule>
    <cfRule type="cellIs" dxfId="1364" priority="1072" operator="equal">
      <formula>0</formula>
    </cfRule>
  </conditionalFormatting>
  <conditionalFormatting sqref="AH55">
    <cfRule type="cellIs" dxfId="1363" priority="1090" operator="lessThan">
      <formula>100</formula>
    </cfRule>
    <cfRule type="cellIs" dxfId="1362" priority="1089" operator="equal">
      <formula>0</formula>
    </cfRule>
  </conditionalFormatting>
  <conditionalFormatting sqref="AH57:AH60 AH134:AH137">
    <cfRule type="cellIs" dxfId="1361" priority="1097" operator="lessThan">
      <formula>100</formula>
    </cfRule>
    <cfRule type="cellIs" dxfId="1360" priority="1098" operator="equal">
      <formula>0</formula>
    </cfRule>
  </conditionalFormatting>
  <conditionalFormatting sqref="AH61">
    <cfRule type="cellIs" dxfId="1359" priority="1087" operator="equal">
      <formula>0</formula>
    </cfRule>
    <cfRule type="cellIs" dxfId="1358" priority="1088" operator="lessThan">
      <formula>100</formula>
    </cfRule>
  </conditionalFormatting>
  <conditionalFormatting sqref="AH62:AH65">
    <cfRule type="cellIs" dxfId="1357" priority="1085" operator="equal">
      <formula>0</formula>
    </cfRule>
    <cfRule type="cellIs" dxfId="1356" priority="1086" operator="lessThan">
      <formula>100</formula>
    </cfRule>
  </conditionalFormatting>
  <conditionalFormatting sqref="AH66">
    <cfRule type="cellIs" dxfId="1355" priority="1053" operator="lessThan">
      <formula>100</formula>
    </cfRule>
    <cfRule type="cellIs" dxfId="1354" priority="1054" operator="equal">
      <formula>0</formula>
    </cfRule>
  </conditionalFormatting>
  <conditionalFormatting sqref="AH75:AH81">
    <cfRule type="cellIs" dxfId="1353" priority="1084" operator="lessThan">
      <formula>100</formula>
    </cfRule>
    <cfRule type="cellIs" dxfId="1352" priority="1083" operator="equal">
      <formula>0</formula>
    </cfRule>
  </conditionalFormatting>
  <conditionalFormatting sqref="AH82">
    <cfRule type="cellIs" dxfId="1351" priority="1078" operator="lessThan">
      <formula>100</formula>
    </cfRule>
    <cfRule type="cellIs" dxfId="1350" priority="1077" operator="equal">
      <formula>0</formula>
    </cfRule>
  </conditionalFormatting>
  <conditionalFormatting sqref="AH83">
    <cfRule type="cellIs" dxfId="1349" priority="1080" operator="equal">
      <formula>0</formula>
    </cfRule>
    <cfRule type="cellIs" dxfId="1348" priority="1079" operator="lessThan">
      <formula>100</formula>
    </cfRule>
  </conditionalFormatting>
  <conditionalFormatting sqref="AH84">
    <cfRule type="cellIs" dxfId="1347" priority="1081" operator="lessThan">
      <formula>100</formula>
    </cfRule>
    <cfRule type="cellIs" dxfId="1346" priority="1082" operator="equal">
      <formula>0</formula>
    </cfRule>
  </conditionalFormatting>
  <conditionalFormatting sqref="AH85:AH91">
    <cfRule type="cellIs" dxfId="1345" priority="1076" operator="lessThan">
      <formula>100</formula>
    </cfRule>
    <cfRule type="cellIs" dxfId="1344" priority="1075" operator="equal">
      <formula>0</formula>
    </cfRule>
  </conditionalFormatting>
  <conditionalFormatting sqref="AH92:AH96">
    <cfRule type="cellIs" dxfId="1343" priority="1074" operator="lessThan">
      <formula>100</formula>
    </cfRule>
    <cfRule type="cellIs" dxfId="1342" priority="1073" operator="equal">
      <formula>0</formula>
    </cfRule>
  </conditionalFormatting>
  <conditionalFormatting sqref="AH97:AH98">
    <cfRule type="cellIs" dxfId="1341" priority="1070" operator="lessThan">
      <formula>100</formula>
    </cfRule>
    <cfRule type="cellIs" dxfId="1340" priority="1069" operator="equal">
      <formula>0</formula>
    </cfRule>
  </conditionalFormatting>
  <conditionalFormatting sqref="AH99">
    <cfRule type="cellIs" dxfId="1339" priority="939" operator="equal">
      <formula>0</formula>
    </cfRule>
    <cfRule type="cellIs" dxfId="1338" priority="937" operator="greaterThan">
      <formula>0</formula>
    </cfRule>
    <cfRule type="cellIs" dxfId="1337" priority="938" operator="lessThan">
      <formula>0</formula>
    </cfRule>
    <cfRule type="cellIs" dxfId="1336" priority="940" operator="lessThan">
      <formula>100</formula>
    </cfRule>
  </conditionalFormatting>
  <conditionalFormatting sqref="AH100:AH103">
    <cfRule type="cellIs" dxfId="1335" priority="1068" operator="lessThan">
      <formula>100</formula>
    </cfRule>
    <cfRule type="cellIs" dxfId="1334" priority="1067" operator="equal">
      <formula>0</formula>
    </cfRule>
  </conditionalFormatting>
  <conditionalFormatting sqref="AH104:AH108">
    <cfRule type="cellIs" dxfId="1333" priority="1066" operator="lessThan">
      <formula>100</formula>
    </cfRule>
    <cfRule type="cellIs" dxfId="1332" priority="1065" operator="equal">
      <formula>0</formula>
    </cfRule>
  </conditionalFormatting>
  <conditionalFormatting sqref="AH109:AH112">
    <cfRule type="cellIs" dxfId="1331" priority="1064" operator="lessThan">
      <formula>100</formula>
    </cfRule>
    <cfRule type="cellIs" dxfId="1330" priority="1063" operator="equal">
      <formula>0</formula>
    </cfRule>
  </conditionalFormatting>
  <conditionalFormatting sqref="AH115:AH119">
    <cfRule type="cellIs" dxfId="1329" priority="1061" operator="equal">
      <formula>0</formula>
    </cfRule>
    <cfRule type="cellIs" dxfId="1328" priority="1062" operator="lessThan">
      <formula>100</formula>
    </cfRule>
  </conditionalFormatting>
  <conditionalFormatting sqref="AH120">
    <cfRule type="cellIs" dxfId="1327" priority="1060" operator="lessThan">
      <formula>100</formula>
    </cfRule>
    <cfRule type="cellIs" dxfId="1326" priority="1059" operator="equal">
      <formula>0</formula>
    </cfRule>
  </conditionalFormatting>
  <conditionalFormatting sqref="AH121:AH124">
    <cfRule type="cellIs" dxfId="1325" priority="1058" operator="lessThan">
      <formula>100</formula>
    </cfRule>
    <cfRule type="cellIs" dxfId="1324" priority="1057" operator="equal">
      <formula>0</formula>
    </cfRule>
  </conditionalFormatting>
  <conditionalFormatting sqref="AH125:AH127">
    <cfRule type="cellIs" dxfId="1323" priority="1055" operator="equal">
      <formula>0</formula>
    </cfRule>
    <cfRule type="cellIs" dxfId="1322" priority="1056" operator="lessThan">
      <formula>100</formula>
    </cfRule>
  </conditionalFormatting>
  <conditionalFormatting sqref="AH128">
    <cfRule type="cellIs" dxfId="1321" priority="24" operator="lessThan">
      <formula>100</formula>
    </cfRule>
    <cfRule type="cellIs" dxfId="1320" priority="21" operator="greaterThan">
      <formula>0</formula>
    </cfRule>
    <cfRule type="cellIs" dxfId="1319" priority="22" operator="lessThan">
      <formula>0</formula>
    </cfRule>
    <cfRule type="cellIs" dxfId="1318" priority="23" operator="lessThan">
      <formula>100</formula>
    </cfRule>
    <cfRule type="cellIs" dxfId="1317" priority="25" operator="equal">
      <formula>0</formula>
    </cfRule>
  </conditionalFormatting>
  <conditionalFormatting sqref="AH138">
    <cfRule type="cellIs" dxfId="1316" priority="18" operator="lessThan">
      <formula>0</formula>
    </cfRule>
    <cfRule type="cellIs" dxfId="1315" priority="17" operator="greaterThan">
      <formula>0</formula>
    </cfRule>
    <cfRule type="cellIs" dxfId="1314" priority="19" operator="lessThan">
      <formula>100</formula>
    </cfRule>
    <cfRule type="cellIs" dxfId="1313" priority="20" operator="equal">
      <formula>0</formula>
    </cfRule>
  </conditionalFormatting>
  <conditionalFormatting sqref="AH139">
    <cfRule type="cellIs" dxfId="1312" priority="1047" operator="equal">
      <formula>0</formula>
    </cfRule>
    <cfRule type="cellIs" dxfId="1311" priority="1048" operator="lessThan">
      <formula>100</formula>
    </cfRule>
  </conditionalFormatting>
  <conditionalFormatting sqref="AH140">
    <cfRule type="cellIs" dxfId="1310" priority="1044" operator="equal">
      <formula>0</formula>
    </cfRule>
    <cfRule type="cellIs" dxfId="1309" priority="1045" operator="lessThan">
      <formula>100</formula>
    </cfRule>
    <cfRule type="cellIs" dxfId="1308" priority="1043" operator="lessThan">
      <formula>0</formula>
    </cfRule>
    <cfRule type="cellIs" dxfId="1307" priority="1042" operator="greaterThan">
      <formula>0</formula>
    </cfRule>
  </conditionalFormatting>
  <conditionalFormatting sqref="AI6:AI7">
    <cfRule type="cellIs" dxfId="1306" priority="1132" operator="greaterThan">
      <formula>0</formula>
    </cfRule>
    <cfRule type="cellIs" dxfId="1305" priority="1133" operator="lessThan">
      <formula>0</formula>
    </cfRule>
  </conditionalFormatting>
  <conditionalFormatting sqref="AI9:AI10">
    <cfRule type="cellIs" dxfId="1304" priority="1453" operator="equal">
      <formula>0</formula>
    </cfRule>
  </conditionalFormatting>
  <conditionalFormatting sqref="AI12">
    <cfRule type="cellIs" dxfId="1303" priority="1451" operator="equal">
      <formula>0</formula>
    </cfRule>
  </conditionalFormatting>
  <conditionalFormatting sqref="AI16">
    <cfRule type="cellIs" dxfId="1302" priority="1450" operator="equal">
      <formula>0</formula>
    </cfRule>
  </conditionalFormatting>
  <conditionalFormatting sqref="AI20:AI22">
    <cfRule type="cellIs" dxfId="1301" priority="1449" operator="equal">
      <formula>0</formula>
    </cfRule>
  </conditionalFormatting>
  <conditionalFormatting sqref="AI25:AI26 AI58 AI114 AI135">
    <cfRule type="cellIs" dxfId="1300" priority="1436" operator="equal">
      <formula>0</formula>
    </cfRule>
  </conditionalFormatting>
  <conditionalFormatting sqref="AI28">
    <cfRule type="cellIs" dxfId="1299" priority="430" operator="equal">
      <formula>0</formula>
    </cfRule>
  </conditionalFormatting>
  <conditionalFormatting sqref="AI29">
    <cfRule type="cellIs" dxfId="1298" priority="429" operator="equal">
      <formula>0</formula>
    </cfRule>
  </conditionalFormatting>
  <conditionalFormatting sqref="AI30">
    <cfRule type="cellIs" dxfId="1297" priority="86" operator="equal">
      <formula>0</formula>
    </cfRule>
  </conditionalFormatting>
  <conditionalFormatting sqref="AI31">
    <cfRule type="cellIs" dxfId="1296" priority="351" operator="equal">
      <formula>0</formula>
    </cfRule>
  </conditionalFormatting>
  <conditionalFormatting sqref="AI32:AI33">
    <cfRule type="cellIs" dxfId="1295" priority="1174" operator="equal">
      <formula>0</formula>
    </cfRule>
  </conditionalFormatting>
  <conditionalFormatting sqref="AI37:AI39 AI51:AI53 AI129:AI130">
    <cfRule type="cellIs" dxfId="1294" priority="1435" operator="equal">
      <formula>0</formula>
    </cfRule>
  </conditionalFormatting>
  <conditionalFormatting sqref="AI56 AI133">
    <cfRule type="cellIs" dxfId="1293" priority="1438" operator="equal">
      <formula>0</formula>
    </cfRule>
  </conditionalFormatting>
  <conditionalFormatting sqref="AI64:AI67">
    <cfRule type="cellIs" dxfId="1292" priority="1192" operator="equal">
      <formula>0</formula>
    </cfRule>
  </conditionalFormatting>
  <conditionalFormatting sqref="AI71">
    <cfRule type="cellIs" dxfId="1291" priority="1191" operator="equal">
      <formula>0</formula>
    </cfRule>
  </conditionalFormatting>
  <conditionalFormatting sqref="AI78">
    <cfRule type="cellIs" dxfId="1290" priority="979" operator="lessThan">
      <formula>100</formula>
    </cfRule>
  </conditionalFormatting>
  <conditionalFormatting sqref="AI79:AI80">
    <cfRule type="cellIs" dxfId="1289" priority="1404" operator="equal">
      <formula>0</formula>
    </cfRule>
  </conditionalFormatting>
  <conditionalFormatting sqref="AI83">
    <cfRule type="cellIs" dxfId="1288" priority="1406" operator="equal">
      <formula>0</formula>
    </cfRule>
  </conditionalFormatting>
  <conditionalFormatting sqref="AI84">
    <cfRule type="cellIs" dxfId="1287" priority="980" operator="lessThan">
      <formula>100</formula>
    </cfRule>
  </conditionalFormatting>
  <conditionalFormatting sqref="AI88:AI90">
    <cfRule type="cellIs" dxfId="1286" priority="1389" operator="equal">
      <formula>0</formula>
    </cfRule>
  </conditionalFormatting>
  <conditionalFormatting sqref="AI95:AI96">
    <cfRule type="cellIs" dxfId="1285" priority="956" operator="equal">
      <formula>0</formula>
    </cfRule>
  </conditionalFormatting>
  <conditionalFormatting sqref="AI103">
    <cfRule type="cellIs" dxfId="1284" priority="1373" operator="equal">
      <formula>0</formula>
    </cfRule>
  </conditionalFormatting>
  <conditionalFormatting sqref="AI107:AI108">
    <cfRule type="cellIs" dxfId="1283" priority="1365" operator="equal">
      <formula>0</formula>
    </cfRule>
  </conditionalFormatting>
  <conditionalFormatting sqref="AI112">
    <cfRule type="cellIs" dxfId="1282" priority="1358" operator="equal">
      <formula>0</formula>
    </cfRule>
  </conditionalFormatting>
  <conditionalFormatting sqref="AI118:AI120">
    <cfRule type="cellIs" dxfId="1281" priority="1347" operator="equal">
      <formula>0</formula>
    </cfRule>
  </conditionalFormatting>
  <conditionalFormatting sqref="AI124">
    <cfRule type="cellIs" dxfId="1280" priority="1340" operator="equal">
      <formula>0</formula>
    </cfRule>
  </conditionalFormatting>
  <conditionalFormatting sqref="AI140 AL140:AM140">
    <cfRule type="cellIs" dxfId="1279" priority="1147" operator="greaterThan">
      <formula>0</formula>
    </cfRule>
    <cfRule type="cellIs" dxfId="1278" priority="1148" operator="lessThan">
      <formula>0</formula>
    </cfRule>
  </conditionalFormatting>
  <conditionalFormatting sqref="AI6:AJ7">
    <cfRule type="cellIs" dxfId="1277" priority="1112" operator="equal">
      <formula>0</formula>
    </cfRule>
  </conditionalFormatting>
  <conditionalFormatting sqref="AI24:AJ24">
    <cfRule type="cellIs" dxfId="1276" priority="1005" operator="lessThan">
      <formula>0</formula>
    </cfRule>
    <cfRule type="cellIs" dxfId="1275" priority="1004" operator="greaterThan">
      <formula>0</formula>
    </cfRule>
  </conditionalFormatting>
  <conditionalFormatting sqref="AI28:AJ29 AL28:AM29">
    <cfRule type="cellIs" dxfId="1274" priority="422" operator="lessThan">
      <formula>0</formula>
    </cfRule>
    <cfRule type="cellIs" dxfId="1273" priority="421" operator="greaterThan">
      <formula>0</formula>
    </cfRule>
  </conditionalFormatting>
  <conditionalFormatting sqref="AI30:AJ30 AL30:AM30">
    <cfRule type="cellIs" dxfId="1272" priority="82" operator="lessThan">
      <formula>0</formula>
    </cfRule>
    <cfRule type="cellIs" dxfId="1271" priority="81" operator="greaterThan">
      <formula>0</formula>
    </cfRule>
  </conditionalFormatting>
  <conditionalFormatting sqref="AI31:AJ31 AL31:AM31">
    <cfRule type="cellIs" dxfId="1270" priority="347" operator="lessThan">
      <formula>0</formula>
    </cfRule>
    <cfRule type="cellIs" dxfId="1269" priority="346" operator="greaterThan">
      <formula>0</formula>
    </cfRule>
  </conditionalFormatting>
  <conditionalFormatting sqref="AI93:AJ94">
    <cfRule type="cellIs" dxfId="1268" priority="960" operator="greaterThan">
      <formula>0</formula>
    </cfRule>
    <cfRule type="cellIs" dxfId="1267" priority="961" operator="lessThan">
      <formula>0</formula>
    </cfRule>
  </conditionalFormatting>
  <conditionalFormatting sqref="AI95:AJ96">
    <cfRule type="cellIs" dxfId="1266" priority="955" operator="lessThan">
      <formula>0</formula>
    </cfRule>
    <cfRule type="cellIs" dxfId="1265" priority="954" operator="greaterThan">
      <formula>0</formula>
    </cfRule>
  </conditionalFormatting>
  <conditionalFormatting sqref="AI97:AJ125 AI25:AJ27 AI8:AJ8 AL10:AM23 AI129:AJ139 AI85:AJ92 AJ84 AI79:AJ83 AJ78 AI32:AJ77 AL97:AM127 AI128 AL129:AM138 AL128 AI10:AJ23 AI9 AL32:AM92">
    <cfRule type="cellIs" dxfId="1264" priority="1167" operator="greaterThan">
      <formula>0</formula>
    </cfRule>
    <cfRule type="cellIs" dxfId="1263" priority="1168" operator="lessThan">
      <formula>0</formula>
    </cfRule>
  </conditionalFormatting>
  <conditionalFormatting sqref="AJ6:AJ7">
    <cfRule type="cellIs" dxfId="1262" priority="1111" operator="lessThan">
      <formula>100</formula>
    </cfRule>
    <cfRule type="cellIs" dxfId="1261" priority="1110" operator="lessThan">
      <formula>0</formula>
    </cfRule>
    <cfRule type="cellIs" dxfId="1260" priority="1109" operator="greaterThan">
      <formula>0</formula>
    </cfRule>
  </conditionalFormatting>
  <conditionalFormatting sqref="AJ8">
    <cfRule type="cellIs" dxfId="1259" priority="1136" operator="lessThan">
      <formula>100</formula>
    </cfRule>
    <cfRule type="cellIs" dxfId="1258" priority="1137" operator="equal">
      <formula>0</formula>
    </cfRule>
  </conditionalFormatting>
  <conditionalFormatting sqref="AJ9">
    <cfRule type="cellIs" dxfId="1257" priority="54" operator="lessThan">
      <formula>0</formula>
    </cfRule>
    <cfRule type="cellIs" dxfId="1256" priority="53" operator="greaterThan">
      <formula>0</formula>
    </cfRule>
    <cfRule type="cellIs" dxfId="1255" priority="52" operator="equal">
      <formula>0</formula>
    </cfRule>
    <cfRule type="cellIs" dxfId="1254" priority="55" operator="equal">
      <formula>0</formula>
    </cfRule>
  </conditionalFormatting>
  <conditionalFormatting sqref="AJ10 AJ20">
    <cfRule type="cellIs" dxfId="1253" priority="1458" operator="lessThan">
      <formula>100</formula>
    </cfRule>
    <cfRule type="cellIs" dxfId="1252" priority="1459" operator="equal">
      <formula>0</formula>
    </cfRule>
  </conditionalFormatting>
  <conditionalFormatting sqref="AJ11 AJ17:AJ19 AJ21">
    <cfRule type="cellIs" dxfId="1251" priority="1465" operator="equal">
      <formula>0</formula>
    </cfRule>
  </conditionalFormatting>
  <conditionalFormatting sqref="AJ12 AJ22">
    <cfRule type="cellIs" dxfId="1250" priority="1456" operator="lessThan">
      <formula>100</formula>
    </cfRule>
    <cfRule type="cellIs" dxfId="1249" priority="1457" operator="equal">
      <formula>0</formula>
    </cfRule>
  </conditionalFormatting>
  <conditionalFormatting sqref="AJ13:AJ15">
    <cfRule type="cellIs" dxfId="1248" priority="1460" operator="lessThan">
      <formula>100</formula>
    </cfRule>
    <cfRule type="cellIs" dxfId="1247" priority="1461" operator="equal">
      <formula>0</formula>
    </cfRule>
  </conditionalFormatting>
  <conditionalFormatting sqref="AJ16">
    <cfRule type="cellIs" dxfId="1246" priority="1454" operator="lessThan">
      <formula>100</formula>
    </cfRule>
    <cfRule type="cellIs" dxfId="1245" priority="1455" operator="equal">
      <formula>0</formula>
    </cfRule>
  </conditionalFormatting>
  <conditionalFormatting sqref="AJ17:AJ18">
    <cfRule type="cellIs" dxfId="1244" priority="1463" operator="lessThan">
      <formula>100</formula>
    </cfRule>
    <cfRule type="cellIs" dxfId="1243" priority="1462" operator="lessThan">
      <formula>100</formula>
    </cfRule>
  </conditionalFormatting>
  <conditionalFormatting sqref="AJ19 AJ21 AJ11">
    <cfRule type="cellIs" dxfId="1242" priority="1464" operator="lessThan">
      <formula>100</formula>
    </cfRule>
  </conditionalFormatting>
  <conditionalFormatting sqref="AJ23 AM23 AI74:AJ74 AL74:AM74 AK9">
    <cfRule type="cellIs" dxfId="1241" priority="1470" operator="equal">
      <formula>0</formula>
    </cfRule>
  </conditionalFormatting>
  <conditionalFormatting sqref="AJ24">
    <cfRule type="cellIs" dxfId="1240" priority="1006" operator="lessThan">
      <formula>100</formula>
    </cfRule>
    <cfRule type="cellIs" dxfId="1239" priority="1007" operator="equal">
      <formula>0</formula>
    </cfRule>
  </conditionalFormatting>
  <conditionalFormatting sqref="AJ25 AJ37 AJ51 AJ56 AJ133">
    <cfRule type="cellIs" dxfId="1238" priority="1442" operator="equal">
      <formula>0</formula>
    </cfRule>
  </conditionalFormatting>
  <conditionalFormatting sqref="AJ25 AJ56 AJ133 AJ37 AJ51">
    <cfRule type="cellIs" dxfId="1237" priority="1441" operator="lessThan">
      <formula>100</formula>
    </cfRule>
  </conditionalFormatting>
  <conditionalFormatting sqref="AJ26 AJ58 AJ114 AJ135 AJ39 AJ53 AJ130">
    <cfRule type="cellIs" dxfId="1236" priority="1439" operator="lessThan">
      <formula>100</formula>
    </cfRule>
  </conditionalFormatting>
  <conditionalFormatting sqref="AJ26:AJ27 AJ39 AJ53 AJ58 AJ114 AJ130 AJ135">
    <cfRule type="cellIs" dxfId="1235" priority="1440" operator="equal">
      <formula>0</formula>
    </cfRule>
  </conditionalFormatting>
  <conditionalFormatting sqref="AJ27">
    <cfRule type="cellIs" dxfId="1234" priority="1467" operator="lessThan">
      <formula>100</formula>
    </cfRule>
  </conditionalFormatting>
  <conditionalFormatting sqref="AJ28">
    <cfRule type="cellIs" dxfId="1233" priority="434" operator="equal">
      <formula>0</formula>
    </cfRule>
    <cfRule type="cellIs" dxfId="1232" priority="433" operator="lessThan">
      <formula>100</formula>
    </cfRule>
  </conditionalFormatting>
  <conditionalFormatting sqref="AJ29">
    <cfRule type="cellIs" dxfId="1231" priority="432" operator="equal">
      <formula>0</formula>
    </cfRule>
    <cfRule type="cellIs" dxfId="1230" priority="431" operator="lessThan">
      <formula>100</formula>
    </cfRule>
  </conditionalFormatting>
  <conditionalFormatting sqref="AJ30">
    <cfRule type="cellIs" dxfId="1229" priority="88" operator="equal">
      <formula>0</formula>
    </cfRule>
    <cfRule type="cellIs" dxfId="1228" priority="87" operator="lessThan">
      <formula>100</formula>
    </cfRule>
  </conditionalFormatting>
  <conditionalFormatting sqref="AJ31">
    <cfRule type="cellIs" dxfId="1227" priority="353" operator="equal">
      <formula>0</formula>
    </cfRule>
    <cfRule type="cellIs" dxfId="1226" priority="352" operator="lessThan">
      <formula>100</formula>
    </cfRule>
  </conditionalFormatting>
  <conditionalFormatting sqref="AJ32">
    <cfRule type="cellIs" dxfId="1225" priority="1434" operator="equal">
      <formula>0</formula>
    </cfRule>
    <cfRule type="cellIs" dxfId="1224" priority="1433" operator="lessThan">
      <formula>100</formula>
    </cfRule>
  </conditionalFormatting>
  <conditionalFormatting sqref="AJ33">
    <cfRule type="cellIs" dxfId="1223" priority="1175" operator="lessThan">
      <formula>100</formula>
    </cfRule>
    <cfRule type="cellIs" dxfId="1222" priority="1176" operator="equal">
      <formula>0</formula>
    </cfRule>
  </conditionalFormatting>
  <conditionalFormatting sqref="AJ34:AJ35 AJ48:AJ49">
    <cfRule type="cellIs" dxfId="1221" priority="1446" operator="lessThan">
      <formula>100</formula>
    </cfRule>
    <cfRule type="cellIs" dxfId="1220" priority="1445" operator="lessThan">
      <formula>100</formula>
    </cfRule>
  </conditionalFormatting>
  <conditionalFormatting sqref="AJ34:AJ36 AJ38 AJ43 AJ48:AJ50 AJ52 AJ57 AJ113 AJ129 AJ134">
    <cfRule type="cellIs" dxfId="1219" priority="1448" operator="equal">
      <formula>0</formula>
    </cfRule>
  </conditionalFormatting>
  <conditionalFormatting sqref="AJ36 AJ50 AJ38 AJ52 AJ129 AJ43 AJ57 AJ113 AJ134">
    <cfRule type="cellIs" dxfId="1218" priority="1447" operator="lessThan">
      <formula>100</formula>
    </cfRule>
  </conditionalFormatting>
  <conditionalFormatting sqref="AJ40 AJ54 AJ59:AJ60 AJ131:AJ132 AJ136:AJ138">
    <cfRule type="cellIs" dxfId="1217" priority="1444" operator="equal">
      <formula>0</formula>
    </cfRule>
  </conditionalFormatting>
  <conditionalFormatting sqref="AJ41:AJ42">
    <cfRule type="cellIs" dxfId="1216" priority="1431" operator="equal">
      <formula>0</formula>
    </cfRule>
    <cfRule type="cellIs" dxfId="1215" priority="1430" operator="lessThan">
      <formula>100</formula>
    </cfRule>
  </conditionalFormatting>
  <conditionalFormatting sqref="AJ44:AJ47">
    <cfRule type="cellIs" dxfId="1214" priority="1384" operator="lessThan">
      <formula>100</formula>
    </cfRule>
    <cfRule type="cellIs" dxfId="1213" priority="1385" operator="equal">
      <formula>0</formula>
    </cfRule>
  </conditionalFormatting>
  <conditionalFormatting sqref="AJ55">
    <cfRule type="cellIs" dxfId="1212" priority="1429" operator="equal">
      <formula>0</formula>
    </cfRule>
    <cfRule type="cellIs" dxfId="1211" priority="1428" operator="lessThan">
      <formula>100</formula>
    </cfRule>
  </conditionalFormatting>
  <conditionalFormatting sqref="AJ59:AJ60 AJ136:AJ138 AJ40 AJ54 AJ131:AJ132">
    <cfRule type="cellIs" dxfId="1210" priority="1443" operator="lessThan">
      <formula>100</formula>
    </cfRule>
  </conditionalFormatting>
  <conditionalFormatting sqref="AJ61">
    <cfRule type="cellIs" dxfId="1209" priority="1426" operator="lessThan">
      <formula>100</formula>
    </cfRule>
    <cfRule type="cellIs" dxfId="1208" priority="1425" operator="lessThan">
      <formula>100</formula>
    </cfRule>
    <cfRule type="cellIs" dxfId="1207" priority="1427" operator="equal">
      <formula>0</formula>
    </cfRule>
  </conditionalFormatting>
  <conditionalFormatting sqref="AJ62">
    <cfRule type="cellIs" dxfId="1206" priority="1422" operator="lessThan">
      <formula>100</formula>
    </cfRule>
    <cfRule type="cellIs" dxfId="1205" priority="1421" operator="lessThan">
      <formula>100</formula>
    </cfRule>
  </conditionalFormatting>
  <conditionalFormatting sqref="AJ62:AJ63 AJ65">
    <cfRule type="cellIs" dxfId="1204" priority="1424" operator="equal">
      <formula>0</formula>
    </cfRule>
  </conditionalFormatting>
  <conditionalFormatting sqref="AJ63 AJ65">
    <cfRule type="cellIs" dxfId="1203" priority="1423" operator="lessThan">
      <formula>100</formula>
    </cfRule>
  </conditionalFormatting>
  <conditionalFormatting sqref="AJ64">
    <cfRule type="cellIs" dxfId="1202" priority="1420" operator="equal">
      <formula>0</formula>
    </cfRule>
    <cfRule type="cellIs" dxfId="1201" priority="1419" operator="lessThan">
      <formula>100</formula>
    </cfRule>
  </conditionalFormatting>
  <conditionalFormatting sqref="AJ66">
    <cfRule type="cellIs" dxfId="1200" priority="1173" operator="equal">
      <formula>0</formula>
    </cfRule>
    <cfRule type="cellIs" dxfId="1199" priority="1172" operator="lessThan">
      <formula>100</formula>
    </cfRule>
  </conditionalFormatting>
  <conditionalFormatting sqref="AJ67">
    <cfRule type="cellIs" dxfId="1198" priority="1196" operator="lessThan">
      <formula>100</formula>
    </cfRule>
    <cfRule type="cellIs" dxfId="1197" priority="1197" operator="equal">
      <formula>0</formula>
    </cfRule>
  </conditionalFormatting>
  <conditionalFormatting sqref="AJ68:AJ70">
    <cfRule type="cellIs" dxfId="1196" priority="1198" operator="lessThan">
      <formula>100</formula>
    </cfRule>
    <cfRule type="cellIs" dxfId="1195" priority="1199" operator="equal">
      <formula>0</formula>
    </cfRule>
  </conditionalFormatting>
  <conditionalFormatting sqref="AJ71">
    <cfRule type="cellIs" dxfId="1194" priority="1195" operator="equal">
      <formula>0</formula>
    </cfRule>
    <cfRule type="cellIs" dxfId="1193" priority="1194" operator="lessThan">
      <formula>100</formula>
    </cfRule>
  </conditionalFormatting>
  <conditionalFormatting sqref="AJ72:AJ73">
    <cfRule type="cellIs" dxfId="1192" priority="1200" operator="lessThan">
      <formula>100</formula>
    </cfRule>
    <cfRule type="cellIs" dxfId="1191" priority="1201" operator="lessThan">
      <formula>100</formula>
    </cfRule>
    <cfRule type="cellIs" dxfId="1190" priority="1202" operator="equal">
      <formula>0</formula>
    </cfRule>
  </conditionalFormatting>
  <conditionalFormatting sqref="AJ74 AM74 AJ23 AM23 AK127:AK138 AK10:AK23 AN10:AN23 AK32:AK92 AK97:AK125 AN97:AN138 AN32:AN92">
    <cfRule type="cellIs" dxfId="1189" priority="1469" operator="lessThan">
      <formula>100</formula>
    </cfRule>
  </conditionalFormatting>
  <conditionalFormatting sqref="AJ75:AJ76">
    <cfRule type="cellIs" dxfId="1188" priority="1414" operator="lessThan">
      <formula>100</formula>
    </cfRule>
    <cfRule type="cellIs" dxfId="1187" priority="1413" operator="lessThan">
      <formula>100</formula>
    </cfRule>
  </conditionalFormatting>
  <conditionalFormatting sqref="AJ75:AJ77 AJ79 AJ84">
    <cfRule type="cellIs" dxfId="1186" priority="1416" operator="equal">
      <formula>0</formula>
    </cfRule>
  </conditionalFormatting>
  <conditionalFormatting sqref="AJ77 AJ79 AJ84">
    <cfRule type="cellIs" dxfId="1185" priority="1415" operator="lessThan">
      <formula>100</formula>
    </cfRule>
  </conditionalFormatting>
  <conditionalFormatting sqref="AJ78 AJ83">
    <cfRule type="cellIs" dxfId="1184" priority="1410" operator="equal">
      <formula>0</formula>
    </cfRule>
  </conditionalFormatting>
  <conditionalFormatting sqref="AJ80">
    <cfRule type="cellIs" dxfId="1183" priority="1407" operator="lessThan">
      <formula>100</formula>
    </cfRule>
    <cfRule type="cellIs" dxfId="1182" priority="1408" operator="equal">
      <formula>0</formula>
    </cfRule>
  </conditionalFormatting>
  <conditionalFormatting sqref="AJ81">
    <cfRule type="cellIs" dxfId="1181" priority="1412" operator="equal">
      <formula>0</formula>
    </cfRule>
    <cfRule type="cellIs" dxfId="1180" priority="1411" operator="lessThan">
      <formula>100</formula>
    </cfRule>
  </conditionalFormatting>
  <conditionalFormatting sqref="AJ82">
    <cfRule type="cellIs" dxfId="1179" priority="1402" operator="lessThan">
      <formula>100</formula>
    </cfRule>
    <cfRule type="cellIs" dxfId="1178" priority="1403" operator="equal">
      <formula>0</formula>
    </cfRule>
  </conditionalFormatting>
  <conditionalFormatting sqref="AJ83 AJ78">
    <cfRule type="cellIs" dxfId="1177" priority="1409" operator="lessThan">
      <formula>100</formula>
    </cfRule>
  </conditionalFormatting>
  <conditionalFormatting sqref="AJ85:AJ86">
    <cfRule type="cellIs" dxfId="1176" priority="1398" operator="lessThan">
      <formula>100</formula>
    </cfRule>
    <cfRule type="cellIs" dxfId="1175" priority="1399" operator="lessThan">
      <formula>100</formula>
    </cfRule>
  </conditionalFormatting>
  <conditionalFormatting sqref="AJ85:AJ87 AJ89">
    <cfRule type="cellIs" dxfId="1174" priority="1401" operator="equal">
      <formula>0</formula>
    </cfRule>
  </conditionalFormatting>
  <conditionalFormatting sqref="AJ87 AJ89">
    <cfRule type="cellIs" dxfId="1173" priority="1400" operator="lessThan">
      <formula>100</formula>
    </cfRule>
  </conditionalFormatting>
  <conditionalFormatting sqref="AJ88">
    <cfRule type="cellIs" dxfId="1172" priority="1395" operator="equal">
      <formula>0</formula>
    </cfRule>
    <cfRule type="cellIs" dxfId="1171" priority="1394" operator="lessThan">
      <formula>100</formula>
    </cfRule>
  </conditionalFormatting>
  <conditionalFormatting sqref="AJ90">
    <cfRule type="cellIs" dxfId="1170" priority="1392" operator="lessThan">
      <formula>100</formula>
    </cfRule>
    <cfRule type="cellIs" dxfId="1169" priority="1393" operator="equal">
      <formula>0</formula>
    </cfRule>
  </conditionalFormatting>
  <conditionalFormatting sqref="AJ91">
    <cfRule type="cellIs" dxfId="1168" priority="1396" operator="lessThan">
      <formula>100</formula>
    </cfRule>
    <cfRule type="cellIs" dxfId="1167" priority="1397" operator="equal">
      <formula>0</formula>
    </cfRule>
  </conditionalFormatting>
  <conditionalFormatting sqref="AJ92">
    <cfRule type="cellIs" dxfId="1166" priority="1388" operator="equal">
      <formula>0</formula>
    </cfRule>
    <cfRule type="cellIs" dxfId="1165" priority="1387" operator="lessThan">
      <formula>100</formula>
    </cfRule>
    <cfRule type="cellIs" dxfId="1164" priority="1386" operator="lessThan">
      <formula>100</formula>
    </cfRule>
  </conditionalFormatting>
  <conditionalFormatting sqref="AJ93">
    <cfRule type="cellIs" dxfId="1163" priority="962" operator="lessThan">
      <formula>100</formula>
    </cfRule>
    <cfRule type="cellIs" dxfId="1162" priority="963" operator="lessThan">
      <formula>100</formula>
    </cfRule>
  </conditionalFormatting>
  <conditionalFormatting sqref="AJ93:AJ94">
    <cfRule type="cellIs" dxfId="1161" priority="965" operator="equal">
      <formula>0</formula>
    </cfRule>
  </conditionalFormatting>
  <conditionalFormatting sqref="AJ94">
    <cfRule type="cellIs" dxfId="1160" priority="964" operator="lessThan">
      <formula>100</formula>
    </cfRule>
  </conditionalFormatting>
  <conditionalFormatting sqref="AJ95:AJ96">
    <cfRule type="cellIs" dxfId="1159" priority="958" operator="equal">
      <formula>0</formula>
    </cfRule>
    <cfRule type="cellIs" dxfId="1158" priority="957" operator="lessThan">
      <formula>100</formula>
    </cfRule>
  </conditionalFormatting>
  <conditionalFormatting sqref="AJ97:AJ98">
    <cfRule type="cellIs" dxfId="1157" priority="1381" operator="lessThan">
      <formula>100</formula>
    </cfRule>
    <cfRule type="cellIs" dxfId="1156" priority="1380" operator="lessThan">
      <formula>100</formula>
    </cfRule>
  </conditionalFormatting>
  <conditionalFormatting sqref="AJ97:AJ99">
    <cfRule type="cellIs" dxfId="1155" priority="1383" operator="equal">
      <formula>0</formula>
    </cfRule>
  </conditionalFormatting>
  <conditionalFormatting sqref="AJ99">
    <cfRule type="cellIs" dxfId="1154" priority="1382" operator="lessThan">
      <formula>100</formula>
    </cfRule>
  </conditionalFormatting>
  <conditionalFormatting sqref="AJ100:AJ101">
    <cfRule type="cellIs" dxfId="1153" priority="1377" operator="lessThan">
      <formula>100</formula>
    </cfRule>
    <cfRule type="cellIs" dxfId="1152" priority="1376" operator="lessThan">
      <formula>100</formula>
    </cfRule>
  </conditionalFormatting>
  <conditionalFormatting sqref="AJ100:AJ102">
    <cfRule type="cellIs" dxfId="1151" priority="1379" operator="equal">
      <formula>0</formula>
    </cfRule>
  </conditionalFormatting>
  <conditionalFormatting sqref="AJ102">
    <cfRule type="cellIs" dxfId="1150" priority="1378" operator="lessThan">
      <formula>100</formula>
    </cfRule>
  </conditionalFormatting>
  <conditionalFormatting sqref="AJ103">
    <cfRule type="cellIs" dxfId="1149" priority="1374" operator="lessThan">
      <formula>100</formula>
    </cfRule>
    <cfRule type="cellIs" dxfId="1148" priority="1375" operator="equal">
      <formula>0</formula>
    </cfRule>
  </conditionalFormatting>
  <conditionalFormatting sqref="AJ104:AJ105">
    <cfRule type="cellIs" dxfId="1147" priority="1369" operator="lessThan">
      <formula>100</formula>
    </cfRule>
    <cfRule type="cellIs" dxfId="1146" priority="1370" operator="lessThan">
      <formula>100</formula>
    </cfRule>
  </conditionalFormatting>
  <conditionalFormatting sqref="AJ104:AJ106 AJ108">
    <cfRule type="cellIs" dxfId="1145" priority="1372" operator="equal">
      <formula>0</formula>
    </cfRule>
  </conditionalFormatting>
  <conditionalFormatting sqref="AJ106 AJ108">
    <cfRule type="cellIs" dxfId="1144" priority="1371" operator="lessThan">
      <formula>100</formula>
    </cfRule>
  </conditionalFormatting>
  <conditionalFormatting sqref="AJ107">
    <cfRule type="cellIs" dxfId="1143" priority="1368" operator="equal">
      <formula>0</formula>
    </cfRule>
    <cfRule type="cellIs" dxfId="1142" priority="1367" operator="lessThan">
      <formula>100</formula>
    </cfRule>
  </conditionalFormatting>
  <conditionalFormatting sqref="AJ109:AJ110">
    <cfRule type="cellIs" dxfId="1141" priority="1361" operator="lessThan">
      <formula>100</formula>
    </cfRule>
    <cfRule type="cellIs" dxfId="1140" priority="1362" operator="lessThan">
      <formula>100</formula>
    </cfRule>
  </conditionalFormatting>
  <conditionalFormatting sqref="AJ109:AJ111">
    <cfRule type="cellIs" dxfId="1139" priority="1364" operator="equal">
      <formula>0</formula>
    </cfRule>
  </conditionalFormatting>
  <conditionalFormatting sqref="AJ111">
    <cfRule type="cellIs" dxfId="1138" priority="1363" operator="lessThan">
      <formula>100</formula>
    </cfRule>
  </conditionalFormatting>
  <conditionalFormatting sqref="AJ112">
    <cfRule type="cellIs" dxfId="1137" priority="1360" operator="equal">
      <formula>0</formula>
    </cfRule>
    <cfRule type="cellIs" dxfId="1136" priority="1359" operator="lessThan">
      <formula>100</formula>
    </cfRule>
  </conditionalFormatting>
  <conditionalFormatting sqref="AJ115:AJ116">
    <cfRule type="cellIs" dxfId="1135" priority="1355" operator="lessThan">
      <formula>100</formula>
    </cfRule>
    <cfRule type="cellIs" dxfId="1134" priority="1354" operator="lessThan">
      <formula>100</formula>
    </cfRule>
  </conditionalFormatting>
  <conditionalFormatting sqref="AJ115:AJ117 AJ119">
    <cfRule type="cellIs" dxfId="1133" priority="1357" operator="equal">
      <formula>0</formula>
    </cfRule>
  </conditionalFormatting>
  <conditionalFormatting sqref="AJ117 AJ119">
    <cfRule type="cellIs" dxfId="1132" priority="1356" operator="lessThan">
      <formula>100</formula>
    </cfRule>
  </conditionalFormatting>
  <conditionalFormatting sqref="AJ118">
    <cfRule type="cellIs" dxfId="1131" priority="1353" operator="equal">
      <formula>0</formula>
    </cfRule>
    <cfRule type="cellIs" dxfId="1130" priority="1352" operator="lessThan">
      <formula>100</formula>
    </cfRule>
  </conditionalFormatting>
  <conditionalFormatting sqref="AJ120">
    <cfRule type="cellIs" dxfId="1129" priority="1349" operator="equal">
      <formula>0</formula>
    </cfRule>
    <cfRule type="cellIs" dxfId="1128" priority="1348" operator="lessThan">
      <formula>100</formula>
    </cfRule>
  </conditionalFormatting>
  <conditionalFormatting sqref="AJ121:AJ122">
    <cfRule type="cellIs" dxfId="1127" priority="1344" operator="lessThan">
      <formula>100</formula>
    </cfRule>
    <cfRule type="cellIs" dxfId="1126" priority="1343" operator="lessThan">
      <formula>100</formula>
    </cfRule>
  </conditionalFormatting>
  <conditionalFormatting sqref="AJ121:AJ123">
    <cfRule type="cellIs" dxfId="1125" priority="1346" operator="equal">
      <formula>0</formula>
    </cfRule>
  </conditionalFormatting>
  <conditionalFormatting sqref="AJ123">
    <cfRule type="cellIs" dxfId="1124" priority="1345" operator="lessThan">
      <formula>100</formula>
    </cfRule>
  </conditionalFormatting>
  <conditionalFormatting sqref="AJ124">
    <cfRule type="cellIs" dxfId="1123" priority="1342" operator="equal">
      <formula>0</formula>
    </cfRule>
    <cfRule type="cellIs" dxfId="1122" priority="1341" operator="lessThan">
      <formula>100</formula>
    </cfRule>
  </conditionalFormatting>
  <conditionalFormatting sqref="AJ125">
    <cfRule type="cellIs" dxfId="1121" priority="1339" operator="equal">
      <formula>0</formula>
    </cfRule>
    <cfRule type="cellIs" dxfId="1120" priority="1338" operator="lessThan">
      <formula>100</formula>
    </cfRule>
    <cfRule type="cellIs" dxfId="1119" priority="1337" operator="lessThan">
      <formula>100</formula>
    </cfRule>
  </conditionalFormatting>
  <conditionalFormatting sqref="AJ128">
    <cfRule type="cellIs" dxfId="1118" priority="164" operator="lessThan">
      <formula>0</formula>
    </cfRule>
    <cfRule type="cellIs" dxfId="1117" priority="163" operator="greaterThan">
      <formula>0</formula>
    </cfRule>
    <cfRule type="cellIs" dxfId="1116" priority="167" operator="equal">
      <formula>0</formula>
    </cfRule>
    <cfRule type="cellIs" dxfId="1115" priority="166" operator="lessThan">
      <formula>100</formula>
    </cfRule>
    <cfRule type="cellIs" dxfId="1114" priority="165" operator="lessThan">
      <formula>100</formula>
    </cfRule>
  </conditionalFormatting>
  <conditionalFormatting sqref="AJ139">
    <cfRule type="cellIs" dxfId="1113" priority="1164" operator="lessThan">
      <formula>100</formula>
    </cfRule>
    <cfRule type="cellIs" dxfId="1112" priority="1163" operator="lessThan">
      <formula>100</formula>
    </cfRule>
    <cfRule type="cellIs" dxfId="1111" priority="1165" operator="equal">
      <formula>0</formula>
    </cfRule>
  </conditionalFormatting>
  <conditionalFormatting sqref="AJ140">
    <cfRule type="cellIs" dxfId="1110" priority="1139" operator="lessThan">
      <formula>0</formula>
    </cfRule>
    <cfRule type="cellIs" dxfId="1109" priority="1142" operator="equal">
      <formula>0</formula>
    </cfRule>
    <cfRule type="cellIs" dxfId="1108" priority="1141" operator="lessThan">
      <formula>100</formula>
    </cfRule>
    <cfRule type="cellIs" dxfId="1107" priority="1138" operator="greaterThan">
      <formula>0</formula>
    </cfRule>
    <cfRule type="cellIs" dxfId="1106" priority="1140" operator="lessThan">
      <formula>100</formula>
    </cfRule>
  </conditionalFormatting>
  <conditionalFormatting sqref="AK2">
    <cfRule type="cellIs" dxfId="1105" priority="1468" operator="lessThan">
      <formula>100</formula>
    </cfRule>
  </conditionalFormatting>
  <conditionalFormatting sqref="AK5">
    <cfRule type="cellIs" dxfId="1104" priority="1336" operator="lessThan">
      <formula>100</formula>
    </cfRule>
  </conditionalFormatting>
  <conditionalFormatting sqref="AK6:AK8">
    <cfRule type="cellIs" dxfId="1103" priority="1131" operator="lessThan">
      <formula>100</formula>
    </cfRule>
    <cfRule type="cellIs" dxfId="1102" priority="1134" operator="lessThan">
      <formula>100</formula>
    </cfRule>
  </conditionalFormatting>
  <conditionalFormatting sqref="AK9">
    <cfRule type="cellIs" dxfId="1101" priority="1115" operator="lessThan">
      <formula>100</formula>
    </cfRule>
    <cfRule type="cellIs" dxfId="1100" priority="1114" operator="lessThan">
      <formula>100</formula>
    </cfRule>
    <cfRule type="cellIs" dxfId="1099" priority="1113" operator="lessThan">
      <formula>100</formula>
    </cfRule>
  </conditionalFormatting>
  <conditionalFormatting sqref="AK24">
    <cfRule type="cellIs" dxfId="1098" priority="1008" operator="lessThan">
      <formula>100</formula>
    </cfRule>
  </conditionalFormatting>
  <conditionalFormatting sqref="AK25">
    <cfRule type="cellIs" dxfId="1097" priority="994" operator="lessThan">
      <formula>100</formula>
    </cfRule>
  </conditionalFormatting>
  <conditionalFormatting sqref="AK26:AK27">
    <cfRule type="cellIs" dxfId="1096" priority="998" operator="equal">
      <formula>0</formula>
    </cfRule>
    <cfRule type="cellIs" dxfId="1095" priority="995" operator="greaterThan">
      <formula>0</formula>
    </cfRule>
    <cfRule type="cellIs" dxfId="1094" priority="997" operator="lessThan">
      <formula>100</formula>
    </cfRule>
    <cfRule type="cellIs" dxfId="1093" priority="996" operator="lessThan">
      <formula>0</formula>
    </cfRule>
  </conditionalFormatting>
  <conditionalFormatting sqref="AK28">
    <cfRule type="cellIs" dxfId="1092" priority="410" operator="lessThan">
      <formula>100</formula>
    </cfRule>
  </conditionalFormatting>
  <conditionalFormatting sqref="AK29">
    <cfRule type="cellIs" dxfId="1091" priority="411" operator="greaterThan">
      <formula>0</formula>
    </cfRule>
    <cfRule type="cellIs" dxfId="1090" priority="414" operator="equal">
      <formula>0</formula>
    </cfRule>
    <cfRule type="cellIs" dxfId="1089" priority="413" operator="lessThan">
      <formula>100</formula>
    </cfRule>
    <cfRule type="cellIs" dxfId="1088" priority="412" operator="lessThan">
      <formula>0</formula>
    </cfRule>
  </conditionalFormatting>
  <conditionalFormatting sqref="AK30">
    <cfRule type="cellIs" dxfId="1087" priority="76" operator="lessThan">
      <formula>100</formula>
    </cfRule>
  </conditionalFormatting>
  <conditionalFormatting sqref="AK31">
    <cfRule type="cellIs" dxfId="1086" priority="338" operator="greaterThan">
      <formula>0</formula>
    </cfRule>
    <cfRule type="cellIs" dxfId="1085" priority="339" operator="lessThan">
      <formula>0</formula>
    </cfRule>
    <cfRule type="cellIs" dxfId="1084" priority="340" operator="lessThan">
      <formula>100</formula>
    </cfRule>
    <cfRule type="cellIs" dxfId="1083" priority="341" operator="equal">
      <formula>0</formula>
    </cfRule>
  </conditionalFormatting>
  <conditionalFormatting sqref="AK93:AK94">
    <cfRule type="cellIs" dxfId="1082" priority="966" operator="lessThan">
      <formula>100</formula>
    </cfRule>
  </conditionalFormatting>
  <conditionalFormatting sqref="AK95:AK96">
    <cfRule type="cellIs" dxfId="1081" priority="959" operator="lessThan">
      <formula>100</formula>
    </cfRule>
  </conditionalFormatting>
  <conditionalFormatting sqref="AK126">
    <cfRule type="cellIs" dxfId="1080" priority="1026" operator="lessThan">
      <formula>100</formula>
    </cfRule>
    <cfRule type="cellIs" dxfId="1079" priority="1025" operator="equal">
      <formula>0</formula>
    </cfRule>
    <cfRule type="cellIs" dxfId="1078" priority="1024" operator="lessThan">
      <formula>0</formula>
    </cfRule>
    <cfRule type="cellIs" dxfId="1077" priority="1023" operator="greaterThan">
      <formula>0</formula>
    </cfRule>
  </conditionalFormatting>
  <conditionalFormatting sqref="AK130">
    <cfRule type="cellIs" dxfId="1076" priority="1166" operator="lessThan">
      <formula>100</formula>
    </cfRule>
  </conditionalFormatting>
  <conditionalFormatting sqref="AK139 AN139">
    <cfRule type="cellIs" dxfId="1075" priority="1156" operator="lessThan">
      <formula>100</formula>
    </cfRule>
  </conditionalFormatting>
  <conditionalFormatting sqref="AK140 AN140">
    <cfRule type="cellIs" dxfId="1074" priority="1146" operator="lessThan">
      <formula>100</formula>
    </cfRule>
  </conditionalFormatting>
  <conditionalFormatting sqref="AL6:AL7">
    <cfRule type="cellIs" dxfId="1073" priority="1126" operator="equal">
      <formula>0</formula>
    </cfRule>
  </conditionalFormatting>
  <conditionalFormatting sqref="AL9">
    <cfRule type="cellIs" dxfId="1072" priority="1118" operator="lessThan">
      <formula>0</formula>
    </cfRule>
    <cfRule type="cellIs" dxfId="1071" priority="1117" operator="greaterThan">
      <formula>0</formula>
    </cfRule>
  </conditionalFormatting>
  <conditionalFormatting sqref="AL12">
    <cfRule type="cellIs" dxfId="1070" priority="1320" operator="equal">
      <formula>0</formula>
    </cfRule>
  </conditionalFormatting>
  <conditionalFormatting sqref="AL16">
    <cfRule type="cellIs" dxfId="1069" priority="1319" operator="equal">
      <formula>0</formula>
    </cfRule>
  </conditionalFormatting>
  <conditionalFormatting sqref="AL20:AL22">
    <cfRule type="cellIs" dxfId="1068" priority="1318" operator="equal">
      <formula>0</formula>
    </cfRule>
  </conditionalFormatting>
  <conditionalFormatting sqref="AL25">
    <cfRule type="cellIs" dxfId="1067" priority="245" operator="equal">
      <formula>0</formula>
    </cfRule>
  </conditionalFormatting>
  <conditionalFormatting sqref="AL26">
    <cfRule type="cellIs" dxfId="1066" priority="244" operator="equal">
      <formula>0</formula>
    </cfRule>
  </conditionalFormatting>
  <conditionalFormatting sqref="AL28">
    <cfRule type="cellIs" dxfId="1065" priority="424" operator="equal">
      <formula>0</formula>
    </cfRule>
  </conditionalFormatting>
  <conditionalFormatting sqref="AL29">
    <cfRule type="cellIs" dxfId="1064" priority="423" operator="equal">
      <formula>0</formula>
    </cfRule>
  </conditionalFormatting>
  <conditionalFormatting sqref="AL30">
    <cfRule type="cellIs" dxfId="1063" priority="83" operator="equal">
      <formula>0</formula>
    </cfRule>
  </conditionalFormatting>
  <conditionalFormatting sqref="AL31">
    <cfRule type="cellIs" dxfId="1062" priority="348" operator="equal">
      <formula>0</formula>
    </cfRule>
  </conditionalFormatting>
  <conditionalFormatting sqref="AL32:AL33">
    <cfRule type="cellIs" dxfId="1061" priority="1171" operator="equal">
      <formula>0</formula>
    </cfRule>
  </conditionalFormatting>
  <conditionalFormatting sqref="AL37:AL39 AL51:AL53 AL129:AL130">
    <cfRule type="cellIs" dxfId="1060" priority="1304" operator="equal">
      <formula>0</formula>
    </cfRule>
  </conditionalFormatting>
  <conditionalFormatting sqref="AL56 AL133">
    <cfRule type="cellIs" dxfId="1059" priority="1307" operator="equal">
      <formula>0</formula>
    </cfRule>
  </conditionalFormatting>
  <conditionalFormatting sqref="AL58 AL114 AL135">
    <cfRule type="cellIs" dxfId="1058" priority="1305" operator="equal">
      <formula>0</formula>
    </cfRule>
  </conditionalFormatting>
  <conditionalFormatting sqref="AL64:AL67">
    <cfRule type="cellIs" dxfId="1057" priority="1178" operator="equal">
      <formula>0</formula>
    </cfRule>
  </conditionalFormatting>
  <conditionalFormatting sqref="AL71">
    <cfRule type="cellIs" dxfId="1056" priority="1177" operator="equal">
      <formula>0</formula>
    </cfRule>
  </conditionalFormatting>
  <conditionalFormatting sqref="AL78:AL80">
    <cfRule type="cellIs" dxfId="1055" priority="1272" operator="equal">
      <formula>0</formula>
    </cfRule>
  </conditionalFormatting>
  <conditionalFormatting sqref="AL83">
    <cfRule type="cellIs" dxfId="1054" priority="1275" operator="equal">
      <formula>0</formula>
    </cfRule>
  </conditionalFormatting>
  <conditionalFormatting sqref="AL88:AL90">
    <cfRule type="cellIs" dxfId="1053" priority="1257" operator="equal">
      <formula>0</formula>
    </cfRule>
  </conditionalFormatting>
  <conditionalFormatting sqref="AL95:AL96">
    <cfRule type="cellIs" dxfId="1052" priority="943" operator="equal">
      <formula>0</formula>
    </cfRule>
  </conditionalFormatting>
  <conditionalFormatting sqref="AL103">
    <cfRule type="cellIs" dxfId="1051" priority="1241" operator="equal">
      <formula>0</formula>
    </cfRule>
  </conditionalFormatting>
  <conditionalFormatting sqref="AL107:AL108">
    <cfRule type="cellIs" dxfId="1050" priority="1233" operator="equal">
      <formula>0</formula>
    </cfRule>
  </conditionalFormatting>
  <conditionalFormatting sqref="AL112">
    <cfRule type="cellIs" dxfId="1049" priority="1226" operator="equal">
      <formula>0</formula>
    </cfRule>
  </conditionalFormatting>
  <conditionalFormatting sqref="AL118:AL120">
    <cfRule type="cellIs" dxfId="1048" priority="1215" operator="equal">
      <formula>0</formula>
    </cfRule>
  </conditionalFormatting>
  <conditionalFormatting sqref="AL124">
    <cfRule type="cellIs" dxfId="1047" priority="1208" operator="equal">
      <formula>0</formula>
    </cfRule>
  </conditionalFormatting>
  <conditionalFormatting sqref="AL6:AM8">
    <cfRule type="cellIs" dxfId="1046" priority="1123" operator="greaterThan">
      <formula>0</formula>
    </cfRule>
    <cfRule type="cellIs" dxfId="1045" priority="1124" operator="lessThan">
      <formula>0</formula>
    </cfRule>
  </conditionalFormatting>
  <conditionalFormatting sqref="AL24:AM24">
    <cfRule type="cellIs" dxfId="1044" priority="1000" operator="lessThan">
      <formula>0</formula>
    </cfRule>
    <cfRule type="cellIs" dxfId="1043" priority="999" operator="greaterThan">
      <formula>0</formula>
    </cfRule>
  </conditionalFormatting>
  <conditionalFormatting sqref="AL25:AM27">
    <cfRule type="cellIs" dxfId="1042" priority="242" operator="greaterThan">
      <formula>0</formula>
    </cfRule>
    <cfRule type="cellIs" dxfId="1041" priority="243" operator="lessThan">
      <formula>0</formula>
    </cfRule>
  </conditionalFormatting>
  <conditionalFormatting sqref="AL93:AM94">
    <cfRule type="cellIs" dxfId="1040" priority="947" operator="greaterThan">
      <formula>0</formula>
    </cfRule>
    <cfRule type="cellIs" dxfId="1039" priority="948" operator="lessThan">
      <formula>0</formula>
    </cfRule>
  </conditionalFormatting>
  <conditionalFormatting sqref="AL95:AM96">
    <cfRule type="cellIs" dxfId="1038" priority="941" operator="greaterThan">
      <formula>0</formula>
    </cfRule>
    <cfRule type="cellIs" dxfId="1037" priority="942" operator="lessThan">
      <formula>0</formula>
    </cfRule>
  </conditionalFormatting>
  <conditionalFormatting sqref="AL139:AM139">
    <cfRule type="cellIs" dxfId="1036" priority="1157" operator="greaterThan">
      <formula>0</formula>
    </cfRule>
    <cfRule type="cellIs" dxfId="1035" priority="1158" operator="lessThan">
      <formula>0</formula>
    </cfRule>
  </conditionalFormatting>
  <conditionalFormatting sqref="AM6:AM7">
    <cfRule type="cellIs" dxfId="1034" priority="1127" operator="lessThan">
      <formula>100</formula>
    </cfRule>
    <cfRule type="cellIs" dxfId="1033" priority="1128" operator="equal">
      <formula>0</formula>
    </cfRule>
  </conditionalFormatting>
  <conditionalFormatting sqref="AM8">
    <cfRule type="cellIs" dxfId="1032" priority="1129" operator="lessThan">
      <formula>100</formula>
    </cfRule>
    <cfRule type="cellIs" dxfId="1031" priority="1130" operator="equal">
      <formula>0</formula>
    </cfRule>
  </conditionalFormatting>
  <conditionalFormatting sqref="AM9">
    <cfRule type="cellIs" dxfId="1030" priority="46" operator="equal">
      <formula>0</formula>
    </cfRule>
    <cfRule type="cellIs" dxfId="1029" priority="47" operator="greaterThan">
      <formula>0</formula>
    </cfRule>
    <cfRule type="cellIs" dxfId="1028" priority="48" operator="lessThan">
      <formula>0</formula>
    </cfRule>
    <cfRule type="cellIs" dxfId="1027" priority="49" operator="equal">
      <formula>0</formula>
    </cfRule>
  </conditionalFormatting>
  <conditionalFormatting sqref="AM10 AM20">
    <cfRule type="cellIs" dxfId="1026" priority="1328" operator="equal">
      <formula>0</formula>
    </cfRule>
    <cfRule type="cellIs" dxfId="1025" priority="1327" operator="lessThan">
      <formula>100</formula>
    </cfRule>
  </conditionalFormatting>
  <conditionalFormatting sqref="AM11:AM21">
    <cfRule type="cellIs" dxfId="1024" priority="1333" operator="lessThan">
      <formula>100</formula>
    </cfRule>
    <cfRule type="cellIs" dxfId="1023" priority="1334" operator="equal">
      <formula>0</formula>
    </cfRule>
  </conditionalFormatting>
  <conditionalFormatting sqref="AM12 AM22">
    <cfRule type="cellIs" dxfId="1022" priority="1326" operator="equal">
      <formula>0</formula>
    </cfRule>
    <cfRule type="cellIs" dxfId="1021" priority="1325" operator="lessThan">
      <formula>100</formula>
    </cfRule>
  </conditionalFormatting>
  <conditionalFormatting sqref="AM13:AM15">
    <cfRule type="cellIs" dxfId="1020" priority="1329" operator="lessThan">
      <formula>100</formula>
    </cfRule>
    <cfRule type="cellIs" dxfId="1019" priority="1330" operator="equal">
      <formula>0</formula>
    </cfRule>
  </conditionalFormatting>
  <conditionalFormatting sqref="AM16">
    <cfRule type="cellIs" dxfId="1018" priority="1323" operator="lessThan">
      <formula>100</formula>
    </cfRule>
    <cfRule type="cellIs" dxfId="1017" priority="1324" operator="equal">
      <formula>0</formula>
    </cfRule>
  </conditionalFormatting>
  <conditionalFormatting sqref="AM17:AM18">
    <cfRule type="cellIs" dxfId="1016" priority="1331" operator="lessThan">
      <formula>100</formula>
    </cfRule>
    <cfRule type="cellIs" dxfId="1015" priority="1332" operator="lessThan">
      <formula>100</formula>
    </cfRule>
  </conditionalFormatting>
  <conditionalFormatting sqref="AM24">
    <cfRule type="cellIs" dxfId="1014" priority="1002" operator="equal">
      <formula>0</formula>
    </cfRule>
    <cfRule type="cellIs" dxfId="1013" priority="1001" operator="lessThan">
      <formula>100</formula>
    </cfRule>
  </conditionalFormatting>
  <conditionalFormatting sqref="AM25">
    <cfRule type="cellIs" dxfId="1012" priority="249" operator="equal">
      <formula>0</formula>
    </cfRule>
    <cfRule type="cellIs" dxfId="1011" priority="248" operator="lessThan">
      <formula>100</formula>
    </cfRule>
  </conditionalFormatting>
  <conditionalFormatting sqref="AM26">
    <cfRule type="cellIs" dxfId="1010" priority="247" operator="equal">
      <formula>0</formula>
    </cfRule>
    <cfRule type="cellIs" dxfId="1009" priority="246" operator="lessThan">
      <formula>100</formula>
    </cfRule>
  </conditionalFormatting>
  <conditionalFormatting sqref="AM27">
    <cfRule type="cellIs" dxfId="1008" priority="251" operator="lessThan">
      <formula>100</formula>
    </cfRule>
    <cfRule type="cellIs" dxfId="1007" priority="250" operator="equal">
      <formula>0</formula>
    </cfRule>
  </conditionalFormatting>
  <conditionalFormatting sqref="AM28">
    <cfRule type="cellIs" dxfId="1006" priority="427" operator="lessThan">
      <formula>100</formula>
    </cfRule>
    <cfRule type="cellIs" dxfId="1005" priority="428" operator="equal">
      <formula>0</formula>
    </cfRule>
  </conditionalFormatting>
  <conditionalFormatting sqref="AM29">
    <cfRule type="cellIs" dxfId="1004" priority="425" operator="lessThan">
      <formula>100</formula>
    </cfRule>
    <cfRule type="cellIs" dxfId="1003" priority="426" operator="equal">
      <formula>0</formula>
    </cfRule>
  </conditionalFormatting>
  <conditionalFormatting sqref="AM30">
    <cfRule type="cellIs" dxfId="1002" priority="84" operator="lessThan">
      <formula>100</formula>
    </cfRule>
    <cfRule type="cellIs" dxfId="1001" priority="85" operator="equal">
      <formula>0</formula>
    </cfRule>
  </conditionalFormatting>
  <conditionalFormatting sqref="AM31">
    <cfRule type="cellIs" dxfId="1000" priority="350" operator="equal">
      <formula>0</formula>
    </cfRule>
    <cfRule type="cellIs" dxfId="999" priority="349" operator="lessThan">
      <formula>100</formula>
    </cfRule>
  </conditionalFormatting>
  <conditionalFormatting sqref="AM32">
    <cfRule type="cellIs" dxfId="998" priority="1303" operator="equal">
      <formula>0</formula>
    </cfRule>
    <cfRule type="cellIs" dxfId="997" priority="1302" operator="lessThan">
      <formula>100</formula>
    </cfRule>
    <cfRule type="cellIs" dxfId="996" priority="1038" operator="equal">
      <formula>0</formula>
    </cfRule>
    <cfRule type="cellIs" dxfId="995" priority="1037" operator="lessThan">
      <formula>100</formula>
    </cfRule>
  </conditionalFormatting>
  <conditionalFormatting sqref="AM33">
    <cfRule type="cellIs" dxfId="994" priority="1170" operator="equal">
      <formula>0</formula>
    </cfRule>
    <cfRule type="cellIs" dxfId="993" priority="1169" operator="lessThan">
      <formula>100</formula>
    </cfRule>
  </conditionalFormatting>
  <conditionalFormatting sqref="AM34:AM35 AM48:AM49">
    <cfRule type="cellIs" dxfId="992" priority="1314" operator="lessThan">
      <formula>100</formula>
    </cfRule>
    <cfRule type="cellIs" dxfId="991" priority="1315" operator="lessThan">
      <formula>100</formula>
    </cfRule>
  </conditionalFormatting>
  <conditionalFormatting sqref="AM34:AM36 AM38 AM43 AM48:AM50 AM52 AM57 AM113 AM129:AM138">
    <cfRule type="cellIs" dxfId="990" priority="1317" operator="equal">
      <formula>0</formula>
    </cfRule>
  </conditionalFormatting>
  <conditionalFormatting sqref="AM36 AM50 AM38 AM52 AM43 AM57 AM113 AM129:AM138">
    <cfRule type="cellIs" dxfId="989" priority="1316" operator="lessThan">
      <formula>100</formula>
    </cfRule>
  </conditionalFormatting>
  <conditionalFormatting sqref="AM37 AM51 AM56 AM133">
    <cfRule type="cellIs" dxfId="988" priority="1311" operator="equal">
      <formula>0</formula>
    </cfRule>
  </conditionalFormatting>
  <conditionalFormatting sqref="AM39 AM53 AM58 AM114 AM130 AM135">
    <cfRule type="cellIs" dxfId="987" priority="1309" operator="equal">
      <formula>0</formula>
    </cfRule>
  </conditionalFormatting>
  <conditionalFormatting sqref="AM40 AM54 AM59:AM60 AM131:AM138">
    <cfRule type="cellIs" dxfId="986" priority="1313" operator="equal">
      <formula>0</formula>
    </cfRule>
  </conditionalFormatting>
  <conditionalFormatting sqref="AM41:AM42">
    <cfRule type="cellIs" dxfId="985" priority="1299" operator="lessThan">
      <formula>100</formula>
    </cfRule>
    <cfRule type="cellIs" dxfId="984" priority="1300" operator="equal">
      <formula>0</formula>
    </cfRule>
  </conditionalFormatting>
  <conditionalFormatting sqref="AM44:AM47">
    <cfRule type="cellIs" dxfId="983" priority="1253" operator="equal">
      <formula>0</formula>
    </cfRule>
    <cfRule type="cellIs" dxfId="982" priority="1252" operator="lessThan">
      <formula>100</formula>
    </cfRule>
  </conditionalFormatting>
  <conditionalFormatting sqref="AM47">
    <cfRule type="cellIs" dxfId="981" priority="11" operator="lessThan">
      <formula>100</formula>
    </cfRule>
    <cfRule type="cellIs" dxfId="980" priority="14" operator="equal">
      <formula>0</formula>
    </cfRule>
    <cfRule type="cellIs" dxfId="979" priority="13" operator="lessThan">
      <formula>100</formula>
    </cfRule>
    <cfRule type="cellIs" dxfId="978" priority="12" operator="equal">
      <formula>0</formula>
    </cfRule>
  </conditionalFormatting>
  <conditionalFormatting sqref="AM55">
    <cfRule type="cellIs" dxfId="977" priority="1297" operator="lessThan">
      <formula>100</formula>
    </cfRule>
    <cfRule type="cellIs" dxfId="976" priority="1298" operator="equal">
      <formula>0</formula>
    </cfRule>
  </conditionalFormatting>
  <conditionalFormatting sqref="AM56 AM133 AM37 AM51">
    <cfRule type="cellIs" dxfId="975" priority="1310" operator="lessThan">
      <formula>100</formula>
    </cfRule>
  </conditionalFormatting>
  <conditionalFormatting sqref="AM58 AM114 AM135 AM39 AM53 AM130">
    <cfRule type="cellIs" dxfId="974" priority="1308" operator="lessThan">
      <formula>100</formula>
    </cfRule>
  </conditionalFormatting>
  <conditionalFormatting sqref="AM59:AM60 AM40 AM54 AM131:AM138">
    <cfRule type="cellIs" dxfId="973" priority="1312" operator="lessThan">
      <formula>100</formula>
    </cfRule>
  </conditionalFormatting>
  <conditionalFormatting sqref="AM61">
    <cfRule type="cellIs" dxfId="972" priority="1295" operator="lessThan">
      <formula>100</formula>
    </cfRule>
    <cfRule type="cellIs" dxfId="971" priority="1296" operator="equal">
      <formula>0</formula>
    </cfRule>
    <cfRule type="cellIs" dxfId="970" priority="1294" operator="lessThan">
      <formula>100</formula>
    </cfRule>
  </conditionalFormatting>
  <conditionalFormatting sqref="AM62">
    <cfRule type="cellIs" dxfId="969" priority="1290" operator="lessThan">
      <formula>100</formula>
    </cfRule>
    <cfRule type="cellIs" dxfId="968" priority="1291" operator="lessThan">
      <formula>100</formula>
    </cfRule>
  </conditionalFormatting>
  <conditionalFormatting sqref="AM62:AM63 AM65">
    <cfRule type="cellIs" dxfId="967" priority="1293" operator="equal">
      <formula>0</formula>
    </cfRule>
  </conditionalFormatting>
  <conditionalFormatting sqref="AM63 AM65">
    <cfRule type="cellIs" dxfId="966" priority="1292" operator="lessThan">
      <formula>100</formula>
    </cfRule>
  </conditionalFormatting>
  <conditionalFormatting sqref="AM64">
    <cfRule type="cellIs" dxfId="965" priority="1288" operator="lessThan">
      <formula>100</formula>
    </cfRule>
    <cfRule type="cellIs" dxfId="964" priority="1289" operator="equal">
      <formula>0</formula>
    </cfRule>
  </conditionalFormatting>
  <conditionalFormatting sqref="AM66">
    <cfRule type="cellIs" dxfId="963" priority="1185" operator="equal">
      <formula>0</formula>
    </cfRule>
    <cfRule type="cellIs" dxfId="962" priority="1184" operator="lessThan">
      <formula>100</formula>
    </cfRule>
  </conditionalFormatting>
  <conditionalFormatting sqref="AM67">
    <cfRule type="cellIs" dxfId="961" priority="1183" operator="equal">
      <formula>0</formula>
    </cfRule>
    <cfRule type="cellIs" dxfId="960" priority="1182" operator="lessThan">
      <formula>100</formula>
    </cfRule>
  </conditionalFormatting>
  <conditionalFormatting sqref="AM68:AM70">
    <cfRule type="cellIs" dxfId="959" priority="1187" operator="equal">
      <formula>0</formula>
    </cfRule>
    <cfRule type="cellIs" dxfId="958" priority="1186" operator="lessThan">
      <formula>100</formula>
    </cfRule>
  </conditionalFormatting>
  <conditionalFormatting sqref="AM71">
    <cfRule type="cellIs" dxfId="957" priority="1181" operator="equal">
      <formula>0</formula>
    </cfRule>
    <cfRule type="cellIs" dxfId="956" priority="1180" operator="lessThan">
      <formula>100</formula>
    </cfRule>
  </conditionalFormatting>
  <conditionalFormatting sqref="AM72:AM73">
    <cfRule type="cellIs" dxfId="955" priority="1190" operator="equal">
      <formula>0</formula>
    </cfRule>
    <cfRule type="cellIs" dxfId="954" priority="1188" operator="lessThan">
      <formula>100</formula>
    </cfRule>
    <cfRule type="cellIs" dxfId="953" priority="1189" operator="lessThan">
      <formula>100</formula>
    </cfRule>
  </conditionalFormatting>
  <conditionalFormatting sqref="AM75:AM76">
    <cfRule type="cellIs" dxfId="952" priority="1282" operator="lessThan">
      <formula>100</formula>
    </cfRule>
    <cfRule type="cellIs" dxfId="951" priority="1283" operator="lessThan">
      <formula>100</formula>
    </cfRule>
  </conditionalFormatting>
  <conditionalFormatting sqref="AM75:AM77 AM79 AM84">
    <cfRule type="cellIs" dxfId="950" priority="1285" operator="equal">
      <formula>0</formula>
    </cfRule>
  </conditionalFormatting>
  <conditionalFormatting sqref="AM77 AM79 AM84">
    <cfRule type="cellIs" dxfId="949" priority="1284" operator="lessThan">
      <formula>100</formula>
    </cfRule>
  </conditionalFormatting>
  <conditionalFormatting sqref="AM78 AM83">
    <cfRule type="cellIs" dxfId="948" priority="1279" operator="equal">
      <formula>0</formula>
    </cfRule>
  </conditionalFormatting>
  <conditionalFormatting sqref="AM80">
    <cfRule type="cellIs" dxfId="947" priority="1277" operator="equal">
      <formula>0</formula>
    </cfRule>
    <cfRule type="cellIs" dxfId="946" priority="1276" operator="lessThan">
      <formula>100</formula>
    </cfRule>
  </conditionalFormatting>
  <conditionalFormatting sqref="AM81">
    <cfRule type="cellIs" dxfId="945" priority="1280" operator="lessThan">
      <formula>100</formula>
    </cfRule>
    <cfRule type="cellIs" dxfId="944" priority="1281" operator="equal">
      <formula>0</formula>
    </cfRule>
  </conditionalFormatting>
  <conditionalFormatting sqref="AM82">
    <cfRule type="cellIs" dxfId="943" priority="1270" operator="lessThan">
      <formula>100</formula>
    </cfRule>
    <cfRule type="cellIs" dxfId="942" priority="1271" operator="equal">
      <formula>0</formula>
    </cfRule>
  </conditionalFormatting>
  <conditionalFormatting sqref="AM83 AM78">
    <cfRule type="cellIs" dxfId="941" priority="1278" operator="lessThan">
      <formula>100</formula>
    </cfRule>
  </conditionalFormatting>
  <conditionalFormatting sqref="AM85:AM86">
    <cfRule type="cellIs" dxfId="940" priority="1266" operator="lessThan">
      <formula>100</formula>
    </cfRule>
    <cfRule type="cellIs" dxfId="939" priority="1267" operator="lessThan">
      <formula>100</formula>
    </cfRule>
  </conditionalFormatting>
  <conditionalFormatting sqref="AM85:AM87 AM89">
    <cfRule type="cellIs" dxfId="938" priority="1269" operator="equal">
      <formula>0</formula>
    </cfRule>
  </conditionalFormatting>
  <conditionalFormatting sqref="AM87 AM89">
    <cfRule type="cellIs" dxfId="937" priority="1268" operator="lessThan">
      <formula>100</formula>
    </cfRule>
  </conditionalFormatting>
  <conditionalFormatting sqref="AM88">
    <cfRule type="cellIs" dxfId="936" priority="1263" operator="equal">
      <formula>0</formula>
    </cfRule>
    <cfRule type="cellIs" dxfId="935" priority="1262" operator="lessThan">
      <formula>100</formula>
    </cfRule>
  </conditionalFormatting>
  <conditionalFormatting sqref="AM90">
    <cfRule type="cellIs" dxfId="934" priority="1260" operator="lessThan">
      <formula>100</formula>
    </cfRule>
    <cfRule type="cellIs" dxfId="933" priority="1261" operator="equal">
      <formula>0</formula>
    </cfRule>
  </conditionalFormatting>
  <conditionalFormatting sqref="AM91">
    <cfRule type="cellIs" dxfId="932" priority="1264" operator="lessThan">
      <formula>100</formula>
    </cfRule>
    <cfRule type="cellIs" dxfId="931" priority="1265" operator="equal">
      <formula>0</formula>
    </cfRule>
  </conditionalFormatting>
  <conditionalFormatting sqref="AM92">
    <cfRule type="cellIs" dxfId="930" priority="1255" operator="lessThan">
      <formula>100</formula>
    </cfRule>
    <cfRule type="cellIs" dxfId="929" priority="1254" operator="lessThan">
      <formula>100</formula>
    </cfRule>
    <cfRule type="cellIs" dxfId="928" priority="1256" operator="equal">
      <formula>0</formula>
    </cfRule>
  </conditionalFormatting>
  <conditionalFormatting sqref="AM93">
    <cfRule type="cellIs" dxfId="927" priority="950" operator="lessThan">
      <formula>100</formula>
    </cfRule>
    <cfRule type="cellIs" dxfId="926" priority="949" operator="lessThan">
      <formula>100</formula>
    </cfRule>
  </conditionalFormatting>
  <conditionalFormatting sqref="AM93:AM94">
    <cfRule type="cellIs" dxfId="925" priority="952" operator="equal">
      <formula>0</formula>
    </cfRule>
  </conditionalFormatting>
  <conditionalFormatting sqref="AM94">
    <cfRule type="cellIs" dxfId="924" priority="951" operator="lessThan">
      <formula>100</formula>
    </cfRule>
  </conditionalFormatting>
  <conditionalFormatting sqref="AM95:AM96">
    <cfRule type="cellIs" dxfId="923" priority="945" operator="equal">
      <formula>0</formula>
    </cfRule>
    <cfRule type="cellIs" dxfId="922" priority="944" operator="lessThan">
      <formula>100</formula>
    </cfRule>
  </conditionalFormatting>
  <conditionalFormatting sqref="AM97:AM98">
    <cfRule type="cellIs" dxfId="921" priority="1249" operator="lessThan">
      <formula>100</formula>
    </cfRule>
    <cfRule type="cellIs" dxfId="920" priority="1248" operator="lessThan">
      <formula>100</formula>
    </cfRule>
  </conditionalFormatting>
  <conditionalFormatting sqref="AM97:AM99">
    <cfRule type="cellIs" dxfId="919" priority="1251" operator="equal">
      <formula>0</formula>
    </cfRule>
  </conditionalFormatting>
  <conditionalFormatting sqref="AM99">
    <cfRule type="cellIs" dxfId="918" priority="1250" operator="lessThan">
      <formula>100</formula>
    </cfRule>
  </conditionalFormatting>
  <conditionalFormatting sqref="AM100:AM101">
    <cfRule type="cellIs" dxfId="917" priority="1245" operator="lessThan">
      <formula>100</formula>
    </cfRule>
    <cfRule type="cellIs" dxfId="916" priority="1244" operator="lessThan">
      <formula>100</formula>
    </cfRule>
  </conditionalFormatting>
  <conditionalFormatting sqref="AM100:AM102">
    <cfRule type="cellIs" dxfId="915" priority="1247" operator="equal">
      <formula>0</formula>
    </cfRule>
  </conditionalFormatting>
  <conditionalFormatting sqref="AM102">
    <cfRule type="cellIs" dxfId="914" priority="1246" operator="lessThan">
      <formula>100</formula>
    </cfRule>
  </conditionalFormatting>
  <conditionalFormatting sqref="AM103">
    <cfRule type="cellIs" dxfId="913" priority="1243" operator="equal">
      <formula>0</formula>
    </cfRule>
    <cfRule type="cellIs" dxfId="912" priority="1242" operator="lessThan">
      <formula>100</formula>
    </cfRule>
  </conditionalFormatting>
  <conditionalFormatting sqref="AM104:AM105">
    <cfRule type="cellIs" dxfId="911" priority="1237" operator="lessThan">
      <formula>100</formula>
    </cfRule>
    <cfRule type="cellIs" dxfId="910" priority="1238" operator="lessThan">
      <formula>100</formula>
    </cfRule>
  </conditionalFormatting>
  <conditionalFormatting sqref="AM104:AM106 AM108">
    <cfRule type="cellIs" dxfId="909" priority="1240" operator="equal">
      <formula>0</formula>
    </cfRule>
  </conditionalFormatting>
  <conditionalFormatting sqref="AM106 AM108">
    <cfRule type="cellIs" dxfId="908" priority="1239" operator="lessThan">
      <formula>100</formula>
    </cfRule>
  </conditionalFormatting>
  <conditionalFormatting sqref="AM107">
    <cfRule type="cellIs" dxfId="907" priority="1235" operator="lessThan">
      <formula>100</formula>
    </cfRule>
    <cfRule type="cellIs" dxfId="906" priority="1236" operator="equal">
      <formula>0</formula>
    </cfRule>
  </conditionalFormatting>
  <conditionalFormatting sqref="AM109:AM110">
    <cfRule type="cellIs" dxfId="905" priority="1230" operator="lessThan">
      <formula>100</formula>
    </cfRule>
    <cfRule type="cellIs" dxfId="904" priority="1229" operator="lessThan">
      <formula>100</formula>
    </cfRule>
  </conditionalFormatting>
  <conditionalFormatting sqref="AM109:AM111">
    <cfRule type="cellIs" dxfId="903" priority="1232" operator="equal">
      <formula>0</formula>
    </cfRule>
  </conditionalFormatting>
  <conditionalFormatting sqref="AM111">
    <cfRule type="cellIs" dxfId="902" priority="1231" operator="lessThan">
      <formula>100</formula>
    </cfRule>
  </conditionalFormatting>
  <conditionalFormatting sqref="AM112">
    <cfRule type="cellIs" dxfId="901" priority="1227" operator="lessThan">
      <formula>100</formula>
    </cfRule>
    <cfRule type="cellIs" dxfId="900" priority="1228" operator="equal">
      <formula>0</formula>
    </cfRule>
  </conditionalFormatting>
  <conditionalFormatting sqref="AM115:AM116">
    <cfRule type="cellIs" dxfId="899" priority="1222" operator="lessThan">
      <formula>100</formula>
    </cfRule>
    <cfRule type="cellIs" dxfId="898" priority="1223" operator="lessThan">
      <formula>100</formula>
    </cfRule>
  </conditionalFormatting>
  <conditionalFormatting sqref="AM115:AM117 AM119">
    <cfRule type="cellIs" dxfId="897" priority="1225" operator="equal">
      <formula>0</formula>
    </cfRule>
  </conditionalFormatting>
  <conditionalFormatting sqref="AM117 AM119">
    <cfRule type="cellIs" dxfId="896" priority="1224" operator="lessThan">
      <formula>100</formula>
    </cfRule>
  </conditionalFormatting>
  <conditionalFormatting sqref="AM118">
    <cfRule type="cellIs" dxfId="895" priority="1221" operator="equal">
      <formula>0</formula>
    </cfRule>
    <cfRule type="cellIs" dxfId="894" priority="1220" operator="lessThan">
      <formula>100</formula>
    </cfRule>
  </conditionalFormatting>
  <conditionalFormatting sqref="AM120">
    <cfRule type="cellIs" dxfId="893" priority="1216" operator="lessThan">
      <formula>100</formula>
    </cfRule>
    <cfRule type="cellIs" dxfId="892" priority="1217" operator="equal">
      <formula>0</formula>
    </cfRule>
  </conditionalFormatting>
  <conditionalFormatting sqref="AM121:AM122">
    <cfRule type="cellIs" dxfId="891" priority="1212" operator="lessThan">
      <formula>100</formula>
    </cfRule>
    <cfRule type="cellIs" dxfId="890" priority="1211" operator="lessThan">
      <formula>100</formula>
    </cfRule>
  </conditionalFormatting>
  <conditionalFormatting sqref="AM121:AM123">
    <cfRule type="cellIs" dxfId="889" priority="1214" operator="equal">
      <formula>0</formula>
    </cfRule>
  </conditionalFormatting>
  <conditionalFormatting sqref="AM123">
    <cfRule type="cellIs" dxfId="888" priority="1213" operator="lessThan">
      <formula>100</formula>
    </cfRule>
  </conditionalFormatting>
  <conditionalFormatting sqref="AM124">
    <cfRule type="cellIs" dxfId="887" priority="1210" operator="equal">
      <formula>0</formula>
    </cfRule>
    <cfRule type="cellIs" dxfId="886" priority="1209" operator="lessThan">
      <formula>100</formula>
    </cfRule>
  </conditionalFormatting>
  <conditionalFormatting sqref="AM125:AM126">
    <cfRule type="cellIs" dxfId="885" priority="1205" operator="lessThan">
      <formula>100</formula>
    </cfRule>
    <cfRule type="cellIs" dxfId="884" priority="1204" operator="lessThan">
      <formula>100</formula>
    </cfRule>
  </conditionalFormatting>
  <conditionalFormatting sqref="AM125:AM127">
    <cfRule type="cellIs" dxfId="883" priority="1207" operator="equal">
      <formula>0</formula>
    </cfRule>
  </conditionalFormatting>
  <conditionalFormatting sqref="AM127">
    <cfRule type="cellIs" dxfId="882" priority="1206" operator="lessThan">
      <formula>100</formula>
    </cfRule>
  </conditionalFormatting>
  <conditionalFormatting sqref="AM128">
    <cfRule type="cellIs" dxfId="881" priority="158" operator="greaterThan">
      <formula>0</formula>
    </cfRule>
    <cfRule type="cellIs" dxfId="880" priority="159" operator="lessThan">
      <formula>0</formula>
    </cfRule>
    <cfRule type="cellIs" dxfId="879" priority="160" operator="lessThan">
      <formula>100</formula>
    </cfRule>
    <cfRule type="cellIs" dxfId="878" priority="161" operator="lessThan">
      <formula>100</formula>
    </cfRule>
    <cfRule type="cellIs" dxfId="877" priority="162" operator="equal">
      <formula>0</formula>
    </cfRule>
  </conditionalFormatting>
  <conditionalFormatting sqref="AM139">
    <cfRule type="cellIs" dxfId="876" priority="1162" operator="equal">
      <formula>0</formula>
    </cfRule>
    <cfRule type="cellIs" dxfId="875" priority="1153" operator="lessThan">
      <formula>100</formula>
    </cfRule>
    <cfRule type="cellIs" dxfId="874" priority="1160" operator="lessThan">
      <formula>100</formula>
    </cfRule>
    <cfRule type="cellIs" dxfId="873" priority="1155" operator="equal">
      <formula>0</formula>
    </cfRule>
    <cfRule type="cellIs" dxfId="872" priority="1154" operator="lessThan">
      <formula>100</formula>
    </cfRule>
    <cfRule type="cellIs" dxfId="871" priority="1161" operator="lessThan">
      <formula>100</formula>
    </cfRule>
  </conditionalFormatting>
  <conditionalFormatting sqref="AM140">
    <cfRule type="cellIs" dxfId="870" priority="1145" operator="equal">
      <formula>0</formula>
    </cfRule>
    <cfRule type="cellIs" dxfId="869" priority="1152" operator="equal">
      <formula>0</formula>
    </cfRule>
    <cfRule type="cellIs" dxfId="868" priority="1150" operator="lessThan">
      <formula>100</formula>
    </cfRule>
    <cfRule type="cellIs" dxfId="867" priority="1151" operator="lessThan">
      <formula>100</formula>
    </cfRule>
    <cfRule type="cellIs" dxfId="866" priority="1143" operator="lessThan">
      <formula>100</formula>
    </cfRule>
    <cfRule type="cellIs" dxfId="865" priority="1144" operator="lessThan">
      <formula>100</formula>
    </cfRule>
  </conditionalFormatting>
  <conditionalFormatting sqref="AN2">
    <cfRule type="cellIs" dxfId="864" priority="1335" operator="lessThan">
      <formula>100</formula>
    </cfRule>
  </conditionalFormatting>
  <conditionalFormatting sqref="AN5">
    <cfRule type="cellIs" dxfId="863" priority="1203" operator="lessThan">
      <formula>100</formula>
    </cfRule>
  </conditionalFormatting>
  <conditionalFormatting sqref="AN6">
    <cfRule type="cellIs" dxfId="862" priority="16" operator="lessThan">
      <formula>100</formula>
    </cfRule>
    <cfRule type="cellIs" dxfId="861" priority="15" operator="lessThan">
      <formula>100</formula>
    </cfRule>
  </conditionalFormatting>
  <conditionalFormatting sqref="AN7:AN8">
    <cfRule type="cellIs" dxfId="860" priority="1125" operator="lessThan">
      <formula>100</formula>
    </cfRule>
    <cfRule type="cellIs" dxfId="859" priority="1122" operator="lessThan">
      <formula>100</formula>
    </cfRule>
  </conditionalFormatting>
  <conditionalFormatting sqref="AN9 AL9:AL10">
    <cfRule type="cellIs" dxfId="858" priority="1120" operator="equal">
      <formula>0</formula>
    </cfRule>
  </conditionalFormatting>
  <conditionalFormatting sqref="AN9">
    <cfRule type="cellIs" dxfId="857" priority="1121" operator="lessThan">
      <formula>100</formula>
    </cfRule>
    <cfRule type="cellIs" dxfId="856" priority="1119" operator="lessThan">
      <formula>100</formula>
    </cfRule>
    <cfRule type="cellIs" dxfId="855" priority="1116" operator="lessThan">
      <formula>100</formula>
    </cfRule>
  </conditionalFormatting>
  <conditionalFormatting sqref="AN24">
    <cfRule type="cellIs" dxfId="854" priority="1003" operator="lessThan">
      <formula>100</formula>
    </cfRule>
  </conditionalFormatting>
  <conditionalFormatting sqref="AN25">
    <cfRule type="cellIs" dxfId="853" priority="237" operator="lessThan">
      <formula>100</formula>
    </cfRule>
  </conditionalFormatting>
  <conditionalFormatting sqref="AN26:AN27">
    <cfRule type="cellIs" dxfId="852" priority="240" operator="lessThan">
      <formula>100</formula>
    </cfRule>
    <cfRule type="cellIs" dxfId="851" priority="241" operator="equal">
      <formula>0</formula>
    </cfRule>
    <cfRule type="cellIs" dxfId="850" priority="239" operator="lessThan">
      <formula>0</formula>
    </cfRule>
    <cfRule type="cellIs" dxfId="849" priority="238" operator="greaterThan">
      <formula>0</formula>
    </cfRule>
  </conditionalFormatting>
  <conditionalFormatting sqref="AN28:AN29">
    <cfRule type="cellIs" dxfId="848" priority="435" operator="lessThan">
      <formula>100</formula>
    </cfRule>
  </conditionalFormatting>
  <conditionalFormatting sqref="AN30">
    <cfRule type="cellIs" dxfId="847" priority="89" operator="lessThan">
      <formula>100</formula>
    </cfRule>
  </conditionalFormatting>
  <conditionalFormatting sqref="AN31">
    <cfRule type="cellIs" dxfId="846" priority="354" operator="lessThan">
      <formula>100</formula>
    </cfRule>
  </conditionalFormatting>
  <conditionalFormatting sqref="AN93:AN94">
    <cfRule type="cellIs" dxfId="845" priority="953" operator="lessThan">
      <formula>100</formula>
    </cfRule>
  </conditionalFormatting>
  <conditionalFormatting sqref="AN95:AN96">
    <cfRule type="cellIs" dxfId="844" priority="946" operator="lessThan">
      <formula>100</formula>
    </cfRule>
  </conditionalFormatting>
  <conditionalFormatting sqref="AN139">
    <cfRule type="cellIs" dxfId="843" priority="1159" operator="lessThan">
      <formula>100</formula>
    </cfRule>
  </conditionalFormatting>
  <conditionalFormatting sqref="AN140">
    <cfRule type="cellIs" dxfId="842" priority="1149" operator="lessThan">
      <formula>100</formula>
    </cfRule>
  </conditionalFormatting>
  <conditionalFormatting sqref="AO6">
    <cfRule type="cellIs" dxfId="841" priority="139" operator="lessThan">
      <formula>0</formula>
    </cfRule>
    <cfRule type="cellIs" dxfId="840" priority="140" operator="lessThan">
      <formula>100</formula>
    </cfRule>
    <cfRule type="cellIs" dxfId="839" priority="141" operator="equal">
      <formula>0</formula>
    </cfRule>
    <cfRule type="cellIs" dxfId="838" priority="138" operator="greaterThan">
      <formula>0</formula>
    </cfRule>
  </conditionalFormatting>
  <conditionalFormatting sqref="AO7 AO32:AO98 AO10:AO27">
    <cfRule type="cellIs" dxfId="837" priority="269" operator="greaterThan">
      <formula>0</formula>
    </cfRule>
    <cfRule type="cellIs" dxfId="836" priority="270" operator="lessThan">
      <formula>0</formula>
    </cfRule>
  </conditionalFormatting>
  <conditionalFormatting sqref="AO7">
    <cfRule type="cellIs" dxfId="835" priority="262" operator="equal">
      <formula>0</formula>
    </cfRule>
    <cfRule type="cellIs" dxfId="834" priority="261" operator="equal">
      <formula>0</formula>
    </cfRule>
    <cfRule type="cellIs" dxfId="833" priority="325" operator="equal">
      <formula>0</formula>
    </cfRule>
  </conditionalFormatting>
  <conditionalFormatting sqref="AO8">
    <cfRule type="cellIs" dxfId="832" priority="9" operator="lessThan">
      <formula>0</formula>
    </cfRule>
    <cfRule type="cellIs" dxfId="831" priority="10" operator="equal">
      <formula>0</formula>
    </cfRule>
    <cfRule type="cellIs" dxfId="830" priority="7" operator="equal">
      <formula>0</formula>
    </cfRule>
    <cfRule type="cellIs" dxfId="829" priority="8" operator="greaterThan">
      <formula>0</formula>
    </cfRule>
  </conditionalFormatting>
  <conditionalFormatting sqref="AO9">
    <cfRule type="cellIs" dxfId="828" priority="145" operator="equal">
      <formula>0</formula>
    </cfRule>
    <cfRule type="cellIs" dxfId="827" priority="142" operator="equal">
      <formula>0</formula>
    </cfRule>
    <cfRule type="cellIs" dxfId="826" priority="143" operator="greaterThan">
      <formula>0</formula>
    </cfRule>
    <cfRule type="cellIs" dxfId="825" priority="144" operator="lessThan">
      <formula>0</formula>
    </cfRule>
  </conditionalFormatting>
  <conditionalFormatting sqref="AO10">
    <cfRule type="cellIs" dxfId="824" priority="319" operator="lessThan">
      <formula>100</formula>
    </cfRule>
    <cfRule type="cellIs" dxfId="823" priority="320" operator="equal">
      <formula>0</formula>
    </cfRule>
  </conditionalFormatting>
  <conditionalFormatting sqref="AO11:AO24">
    <cfRule type="cellIs" dxfId="822" priority="321" operator="lessThan">
      <formula>100</formula>
    </cfRule>
    <cfRule type="cellIs" dxfId="821" priority="322" operator="equal">
      <formula>0</formula>
    </cfRule>
  </conditionalFormatting>
  <conditionalFormatting sqref="AO25 AO56 AO133">
    <cfRule type="cellIs" dxfId="820" priority="315" operator="lessThan">
      <formula>100</formula>
    </cfRule>
    <cfRule type="cellIs" dxfId="819" priority="316" operator="equal">
      <formula>0</formula>
    </cfRule>
  </conditionalFormatting>
  <conditionalFormatting sqref="AO26:AO27 AO48:AO54 AO34:AO40 AO67:AO74">
    <cfRule type="cellIs" dxfId="818" priority="326" operator="lessThan">
      <formula>100</formula>
    </cfRule>
    <cfRule type="cellIs" dxfId="817" priority="327" operator="equal">
      <formula>0</formula>
    </cfRule>
  </conditionalFormatting>
  <conditionalFormatting sqref="AO28:AO29 AO31">
    <cfRule type="cellIs" dxfId="816" priority="207" operator="lessThan">
      <formula>100</formula>
    </cfRule>
    <cfRule type="cellIs" dxfId="815" priority="208" operator="equal">
      <formula>0</formula>
    </cfRule>
    <cfRule type="cellIs" dxfId="814" priority="205" operator="greaterThan">
      <formula>0</formula>
    </cfRule>
    <cfRule type="cellIs" dxfId="813" priority="206" operator="lessThan">
      <formula>0</formula>
    </cfRule>
  </conditionalFormatting>
  <conditionalFormatting sqref="AO30">
    <cfRule type="cellIs" dxfId="812" priority="65" operator="equal">
      <formula>0</formula>
    </cfRule>
    <cfRule type="cellIs" dxfId="811" priority="63" operator="lessThan">
      <formula>0</formula>
    </cfRule>
    <cfRule type="cellIs" dxfId="810" priority="62" operator="greaterThan">
      <formula>0</formula>
    </cfRule>
    <cfRule type="cellIs" dxfId="809" priority="64" operator="lessThan">
      <formula>100</formula>
    </cfRule>
  </conditionalFormatting>
  <conditionalFormatting sqref="AO32">
    <cfRule type="cellIs" dxfId="808" priority="314" operator="equal">
      <formula>0</formula>
    </cfRule>
    <cfRule type="cellIs" dxfId="807" priority="313" operator="lessThan">
      <formula>100</formula>
    </cfRule>
  </conditionalFormatting>
  <conditionalFormatting sqref="AO33">
    <cfRule type="cellIs" dxfId="806" priority="271" operator="lessThan">
      <formula>100</formula>
    </cfRule>
    <cfRule type="cellIs" dxfId="805" priority="272" operator="equal">
      <formula>0</formula>
    </cfRule>
  </conditionalFormatting>
  <conditionalFormatting sqref="AO41:AO42">
    <cfRule type="cellIs" dxfId="804" priority="312" operator="equal">
      <formula>0</formula>
    </cfRule>
    <cfRule type="cellIs" dxfId="803" priority="311" operator="lessThan">
      <formula>100</formula>
    </cfRule>
  </conditionalFormatting>
  <conditionalFormatting sqref="AO43 AO113:AO114 AO129:AO132">
    <cfRule type="cellIs" dxfId="802" priority="323" operator="equal">
      <formula>0</formula>
    </cfRule>
    <cfRule type="cellIs" dxfId="801" priority="324" operator="lessThan">
      <formula>100</formula>
    </cfRule>
  </conditionalFormatting>
  <conditionalFormatting sqref="AO44:AO47">
    <cfRule type="cellIs" dxfId="800" priority="292" operator="equal">
      <formula>0</formula>
    </cfRule>
    <cfRule type="cellIs" dxfId="799" priority="291" operator="lessThan">
      <formula>100</formula>
    </cfRule>
  </conditionalFormatting>
  <conditionalFormatting sqref="AO55">
    <cfRule type="cellIs" dxfId="798" priority="310" operator="lessThan">
      <formula>100</formula>
    </cfRule>
    <cfRule type="cellIs" dxfId="797" priority="309" operator="equal">
      <formula>0</formula>
    </cfRule>
  </conditionalFormatting>
  <conditionalFormatting sqref="AO57:AO60 AO134:AO138">
    <cfRule type="cellIs" dxfId="796" priority="317" operator="lessThan">
      <formula>100</formula>
    </cfRule>
    <cfRule type="cellIs" dxfId="795" priority="318" operator="equal">
      <formula>0</formula>
    </cfRule>
  </conditionalFormatting>
  <conditionalFormatting sqref="AO61">
    <cfRule type="cellIs" dxfId="794" priority="308" operator="lessThan">
      <formula>100</formula>
    </cfRule>
    <cfRule type="cellIs" dxfId="793" priority="307" operator="equal">
      <formula>0</formula>
    </cfRule>
  </conditionalFormatting>
  <conditionalFormatting sqref="AO62:AO65">
    <cfRule type="cellIs" dxfId="792" priority="306" operator="lessThan">
      <formula>100</formula>
    </cfRule>
    <cfRule type="cellIs" dxfId="791" priority="305" operator="equal">
      <formula>0</formula>
    </cfRule>
  </conditionalFormatting>
  <conditionalFormatting sqref="AO66">
    <cfRule type="cellIs" dxfId="790" priority="274" operator="equal">
      <formula>0</formula>
    </cfRule>
    <cfRule type="cellIs" dxfId="789" priority="273" operator="lessThan">
      <formula>100</formula>
    </cfRule>
  </conditionalFormatting>
  <conditionalFormatting sqref="AO75:AO81">
    <cfRule type="cellIs" dxfId="788" priority="304" operator="lessThan">
      <formula>100</formula>
    </cfRule>
    <cfRule type="cellIs" dxfId="787" priority="303" operator="equal">
      <formula>0</formula>
    </cfRule>
  </conditionalFormatting>
  <conditionalFormatting sqref="AO82">
    <cfRule type="cellIs" dxfId="786" priority="298" operator="lessThan">
      <formula>100</formula>
    </cfRule>
    <cfRule type="cellIs" dxfId="785" priority="297" operator="equal">
      <formula>0</formula>
    </cfRule>
  </conditionalFormatting>
  <conditionalFormatting sqref="AO83">
    <cfRule type="cellIs" dxfId="784" priority="300" operator="equal">
      <formula>0</formula>
    </cfRule>
    <cfRule type="cellIs" dxfId="783" priority="299" operator="lessThan">
      <formula>100</formula>
    </cfRule>
  </conditionalFormatting>
  <conditionalFormatting sqref="AO84">
    <cfRule type="cellIs" dxfId="782" priority="302" operator="equal">
      <formula>0</formula>
    </cfRule>
    <cfRule type="cellIs" dxfId="781" priority="301" operator="lessThan">
      <formula>100</formula>
    </cfRule>
  </conditionalFormatting>
  <conditionalFormatting sqref="AO85:AO91">
    <cfRule type="cellIs" dxfId="780" priority="295" operator="equal">
      <formula>0</formula>
    </cfRule>
    <cfRule type="cellIs" dxfId="779" priority="296" operator="lessThan">
      <formula>100</formula>
    </cfRule>
  </conditionalFormatting>
  <conditionalFormatting sqref="AO92:AO96">
    <cfRule type="cellIs" dxfId="778" priority="294" operator="lessThan">
      <formula>100</formula>
    </cfRule>
    <cfRule type="cellIs" dxfId="777" priority="293" operator="equal">
      <formula>0</formula>
    </cfRule>
  </conditionalFormatting>
  <conditionalFormatting sqref="AO97:AO98">
    <cfRule type="cellIs" dxfId="776" priority="290" operator="lessThan">
      <formula>100</formula>
    </cfRule>
    <cfRule type="cellIs" dxfId="775" priority="289" operator="equal">
      <formula>0</formula>
    </cfRule>
  </conditionalFormatting>
  <conditionalFormatting sqref="AO99">
    <cfRule type="cellIs" dxfId="774" priority="258" operator="lessThan">
      <formula>0</formula>
    </cfRule>
    <cfRule type="cellIs" dxfId="773" priority="257" operator="greaterThan">
      <formula>0</formula>
    </cfRule>
    <cfRule type="cellIs" dxfId="772" priority="260" operator="lessThan">
      <formula>100</formula>
    </cfRule>
    <cfRule type="cellIs" dxfId="771" priority="259" operator="equal">
      <formula>0</formula>
    </cfRule>
  </conditionalFormatting>
  <conditionalFormatting sqref="AO100:AO103">
    <cfRule type="cellIs" dxfId="770" priority="287" operator="equal">
      <formula>0</formula>
    </cfRule>
    <cfRule type="cellIs" dxfId="769" priority="288" operator="lessThan">
      <formula>100</formula>
    </cfRule>
  </conditionalFormatting>
  <conditionalFormatting sqref="AO104:AO108">
    <cfRule type="cellIs" dxfId="768" priority="285" operator="equal">
      <formula>0</formula>
    </cfRule>
    <cfRule type="cellIs" dxfId="767" priority="286" operator="lessThan">
      <formula>100</formula>
    </cfRule>
  </conditionalFormatting>
  <conditionalFormatting sqref="AO109:AO112">
    <cfRule type="cellIs" dxfId="766" priority="283" operator="equal">
      <formula>0</formula>
    </cfRule>
    <cfRule type="cellIs" dxfId="765" priority="284" operator="lessThan">
      <formula>100</formula>
    </cfRule>
  </conditionalFormatting>
  <conditionalFormatting sqref="AO115:AO119">
    <cfRule type="cellIs" dxfId="764" priority="5" operator="equal">
      <formula>0</formula>
    </cfRule>
    <cfRule type="cellIs" dxfId="763" priority="6" operator="lessThan">
      <formula>100</formula>
    </cfRule>
  </conditionalFormatting>
  <conditionalFormatting sqref="AO115:AO120">
    <cfRule type="cellIs" dxfId="762" priority="2" operator="lessThan">
      <formula>0</formula>
    </cfRule>
    <cfRule type="cellIs" dxfId="761" priority="1" operator="greaterThan">
      <formula>0</formula>
    </cfRule>
  </conditionalFormatting>
  <conditionalFormatting sqref="AO120">
    <cfRule type="cellIs" dxfId="760" priority="3" operator="equal">
      <formula>0</formula>
    </cfRule>
    <cfRule type="cellIs" dxfId="759" priority="4" operator="lessThan">
      <formula>100</formula>
    </cfRule>
  </conditionalFormatting>
  <conditionalFormatting sqref="AO121:AO124">
    <cfRule type="cellIs" dxfId="758" priority="279" operator="equal">
      <formula>0</formula>
    </cfRule>
    <cfRule type="cellIs" dxfId="757" priority="280" operator="lessThan">
      <formula>100</formula>
    </cfRule>
  </conditionalFormatting>
  <conditionalFormatting sqref="AO125:AO127">
    <cfRule type="cellIs" dxfId="756" priority="278" operator="lessThan">
      <formula>100</formula>
    </cfRule>
    <cfRule type="cellIs" dxfId="755" priority="277" operator="equal">
      <formula>0</formula>
    </cfRule>
  </conditionalFormatting>
  <conditionalFormatting sqref="AO128">
    <cfRule type="cellIs" dxfId="754" priority="276" operator="lessThan">
      <formula>100</formula>
    </cfRule>
    <cfRule type="cellIs" dxfId="753" priority="275" operator="equal">
      <formula>0</formula>
    </cfRule>
  </conditionalFormatting>
  <conditionalFormatting sqref="AO139">
    <cfRule type="cellIs" dxfId="752" priority="268" operator="lessThan">
      <formula>100</formula>
    </cfRule>
    <cfRule type="cellIs" dxfId="751" priority="267" operator="equal">
      <formula>0</formula>
    </cfRule>
  </conditionalFormatting>
  <conditionalFormatting sqref="AO140">
    <cfRule type="cellIs" dxfId="750" priority="266" operator="lessThan">
      <formula>100</formula>
    </cfRule>
    <cfRule type="cellIs" dxfId="749" priority="265" operator="equal">
      <formula>0</formula>
    </cfRule>
    <cfRule type="cellIs" dxfId="748" priority="263" operator="greaterThan">
      <formula>0</formula>
    </cfRule>
    <cfRule type="cellIs" dxfId="747" priority="264" operator="lessThan">
      <formula>0</formula>
    </cfRule>
  </conditionalFormatting>
  <conditionalFormatting sqref="AP6:AP7">
    <cfRule type="cellIs" dxfId="746" priority="774" operator="greaterThan">
      <formula>0</formula>
    </cfRule>
    <cfRule type="cellIs" dxfId="745" priority="775" operator="lessThan">
      <formula>0</formula>
    </cfRule>
    <cfRule type="cellIs" dxfId="744" priority="777" operator="equal">
      <formula>0</formula>
    </cfRule>
  </conditionalFormatting>
  <conditionalFormatting sqref="AP10">
    <cfRule type="cellIs" dxfId="743" priority="920" operator="equal">
      <formula>0</formula>
    </cfRule>
  </conditionalFormatting>
  <conditionalFormatting sqref="AP12 AP22">
    <cfRule type="cellIs" dxfId="742" priority="918" operator="equal">
      <formula>0</formula>
    </cfRule>
  </conditionalFormatting>
  <conditionalFormatting sqref="AP16">
    <cfRule type="cellIs" dxfId="741" priority="917" operator="equal">
      <formula>0</formula>
    </cfRule>
  </conditionalFormatting>
  <conditionalFormatting sqref="AP18">
    <cfRule type="cellIs" dxfId="740" priority="131" operator="greaterThan">
      <formula>0</formula>
    </cfRule>
    <cfRule type="cellIs" dxfId="739" priority="132" operator="lessThan">
      <formula>0</formula>
    </cfRule>
  </conditionalFormatting>
  <conditionalFormatting sqref="AP20">
    <cfRule type="cellIs" dxfId="738" priority="919" operator="equal">
      <formula>0</formula>
    </cfRule>
  </conditionalFormatting>
  <conditionalFormatting sqref="AP21">
    <cfRule type="cellIs" dxfId="737" priority="916" operator="equal">
      <formula>0</formula>
    </cfRule>
  </conditionalFormatting>
  <conditionalFormatting sqref="AP25">
    <cfRule type="cellIs" dxfId="736" priority="230" operator="equal">
      <formula>0</formula>
    </cfRule>
  </conditionalFormatting>
  <conditionalFormatting sqref="AP26">
    <cfRule type="cellIs" dxfId="735" priority="229" operator="equal">
      <formula>0</formula>
    </cfRule>
  </conditionalFormatting>
  <conditionalFormatting sqref="AP28">
    <cfRule type="cellIs" dxfId="734" priority="404" operator="equal">
      <formula>0</formula>
    </cfRule>
  </conditionalFormatting>
  <conditionalFormatting sqref="AP29">
    <cfRule type="cellIs" dxfId="733" priority="403" operator="equal">
      <formula>0</formula>
    </cfRule>
  </conditionalFormatting>
  <conditionalFormatting sqref="AP30">
    <cfRule type="cellIs" dxfId="732" priority="72" operator="equal">
      <formula>0</formula>
    </cfRule>
  </conditionalFormatting>
  <conditionalFormatting sqref="AP31">
    <cfRule type="cellIs" dxfId="731" priority="334" operator="equal">
      <formula>0</formula>
    </cfRule>
  </conditionalFormatting>
  <conditionalFormatting sqref="AP32">
    <cfRule type="cellIs" dxfId="730" priority="565" operator="equal">
      <formula>0</formula>
    </cfRule>
  </conditionalFormatting>
  <conditionalFormatting sqref="AP33">
    <cfRule type="cellIs" dxfId="729" priority="566" operator="equal">
      <formula>0</formula>
    </cfRule>
  </conditionalFormatting>
  <conditionalFormatting sqref="AP37">
    <cfRule type="cellIs" dxfId="728" priority="542" operator="equal">
      <formula>0</formula>
    </cfRule>
  </conditionalFormatting>
  <conditionalFormatting sqref="AP38">
    <cfRule type="cellIs" dxfId="727" priority="540" operator="equal">
      <formula>0</formula>
    </cfRule>
  </conditionalFormatting>
  <conditionalFormatting sqref="AP39">
    <cfRule type="cellIs" dxfId="726" priority="541" operator="equal">
      <formula>0</formula>
    </cfRule>
  </conditionalFormatting>
  <conditionalFormatting sqref="AP51">
    <cfRule type="cellIs" dxfId="725" priority="904" operator="equal">
      <formula>0</formula>
    </cfRule>
  </conditionalFormatting>
  <conditionalFormatting sqref="AP52 AP129">
    <cfRule type="cellIs" dxfId="724" priority="902" operator="equal">
      <formula>0</formula>
    </cfRule>
  </conditionalFormatting>
  <conditionalFormatting sqref="AP56 AP133">
    <cfRule type="cellIs" dxfId="723" priority="905" operator="equal">
      <formula>0</formula>
    </cfRule>
  </conditionalFormatting>
  <conditionalFormatting sqref="AP58 AP114 AP135 AP53 AP130">
    <cfRule type="cellIs" dxfId="722" priority="903" operator="equal">
      <formula>0</formula>
    </cfRule>
  </conditionalFormatting>
  <conditionalFormatting sqref="AP64">
    <cfRule type="cellIs" dxfId="721" priority="890" operator="equal">
      <formula>0</formula>
    </cfRule>
  </conditionalFormatting>
  <conditionalFormatting sqref="AP65">
    <cfRule type="cellIs" dxfId="720" priority="889" operator="equal">
      <formula>0</formula>
    </cfRule>
  </conditionalFormatting>
  <conditionalFormatting sqref="AP66">
    <cfRule type="cellIs" dxfId="719" priority="799" operator="equal">
      <formula>0</formula>
    </cfRule>
  </conditionalFormatting>
  <conditionalFormatting sqref="AP67">
    <cfRule type="cellIs" dxfId="718" priority="798" operator="equal">
      <formula>0</formula>
    </cfRule>
  </conditionalFormatting>
  <conditionalFormatting sqref="AP71">
    <cfRule type="cellIs" dxfId="717" priority="797" operator="equal">
      <formula>0</formula>
    </cfRule>
  </conditionalFormatting>
  <conditionalFormatting sqref="AP78">
    <cfRule type="cellIs" dxfId="716" priority="877" operator="equal">
      <formula>0</formula>
    </cfRule>
  </conditionalFormatting>
  <conditionalFormatting sqref="AP79">
    <cfRule type="cellIs" dxfId="715" priority="875" operator="equal">
      <formula>0</formula>
    </cfRule>
  </conditionalFormatting>
  <conditionalFormatting sqref="AP80">
    <cfRule type="cellIs" dxfId="714" priority="876" operator="equal">
      <formula>0</formula>
    </cfRule>
  </conditionalFormatting>
  <conditionalFormatting sqref="AP83">
    <cfRule type="cellIs" dxfId="713" priority="878" operator="equal">
      <formula>0</formula>
    </cfRule>
  </conditionalFormatting>
  <conditionalFormatting sqref="AP88">
    <cfRule type="cellIs" dxfId="712" priority="862" operator="equal">
      <formula>0</formula>
    </cfRule>
  </conditionalFormatting>
  <conditionalFormatting sqref="AP89">
    <cfRule type="cellIs" dxfId="711" priority="860" operator="equal">
      <formula>0</formula>
    </cfRule>
  </conditionalFormatting>
  <conditionalFormatting sqref="AP90">
    <cfRule type="cellIs" dxfId="710" priority="861" operator="equal">
      <formula>0</formula>
    </cfRule>
  </conditionalFormatting>
  <conditionalFormatting sqref="AP94:AP96">
    <cfRule type="cellIs" dxfId="709" priority="575" operator="equal">
      <formula>0</formula>
    </cfRule>
  </conditionalFormatting>
  <conditionalFormatting sqref="AP103">
    <cfRule type="cellIs" dxfId="708" priority="846" operator="equal">
      <formula>0</formula>
    </cfRule>
  </conditionalFormatting>
  <conditionalFormatting sqref="AP107">
    <cfRule type="cellIs" dxfId="707" priority="839" operator="equal">
      <formula>0</formula>
    </cfRule>
  </conditionalFormatting>
  <conditionalFormatting sqref="AP108">
    <cfRule type="cellIs" dxfId="706" priority="838" operator="equal">
      <formula>0</formula>
    </cfRule>
  </conditionalFormatting>
  <conditionalFormatting sqref="AP112">
    <cfRule type="cellIs" dxfId="705" priority="831" operator="equal">
      <formula>0</formula>
    </cfRule>
  </conditionalFormatting>
  <conditionalFormatting sqref="AP118">
    <cfRule type="cellIs" dxfId="704" priority="824" operator="equal">
      <formula>0</formula>
    </cfRule>
  </conditionalFormatting>
  <conditionalFormatting sqref="AP119">
    <cfRule type="cellIs" dxfId="703" priority="823" operator="equal">
      <formula>0</formula>
    </cfRule>
  </conditionalFormatting>
  <conditionalFormatting sqref="AP120">
    <cfRule type="cellIs" dxfId="702" priority="820" operator="equal">
      <formula>0</formula>
    </cfRule>
  </conditionalFormatting>
  <conditionalFormatting sqref="AP124">
    <cfRule type="cellIs" dxfId="701" priority="813" operator="equal">
      <formula>0</formula>
    </cfRule>
  </conditionalFormatting>
  <conditionalFormatting sqref="AP127">
    <cfRule type="cellIs" dxfId="700" priority="176" operator="equal">
      <formula>0</formula>
    </cfRule>
  </conditionalFormatting>
  <conditionalFormatting sqref="AP128 AQ18">
    <cfRule type="cellIs" dxfId="699" priority="794" operator="lessThan">
      <formula>0</formula>
    </cfRule>
    <cfRule type="cellIs" dxfId="698" priority="793" operator="greaterThan">
      <formula>0</formula>
    </cfRule>
  </conditionalFormatting>
  <conditionalFormatting sqref="AP140">
    <cfRule type="cellIs" dxfId="697" priority="786" operator="greaterThan">
      <formula>0</formula>
    </cfRule>
    <cfRule type="cellIs" dxfId="696" priority="787" operator="lessThan">
      <formula>0</formula>
    </cfRule>
  </conditionalFormatting>
  <conditionalFormatting sqref="AP30:AQ30">
    <cfRule type="cellIs" dxfId="695" priority="130" operator="lessThan">
      <formula>0</formula>
    </cfRule>
    <cfRule type="cellIs" dxfId="694" priority="129" operator="greaterThan">
      <formula>0</formula>
    </cfRule>
  </conditionalFormatting>
  <conditionalFormatting sqref="AQ6">
    <cfRule type="cellIs" dxfId="693" priority="505" operator="equal">
      <formula>0</formula>
    </cfRule>
    <cfRule type="cellIs" dxfId="692" priority="502" operator="greaterThan">
      <formula>0</formula>
    </cfRule>
    <cfRule type="cellIs" dxfId="691" priority="503" operator="lessThan">
      <formula>0</formula>
    </cfRule>
    <cfRule type="cellIs" dxfId="690" priority="504" operator="lessThan">
      <formula>100</formula>
    </cfRule>
  </conditionalFormatting>
  <conditionalFormatting sqref="AQ7">
    <cfRule type="cellIs" dxfId="689" priority="766" operator="greaterThan">
      <formula>0</formula>
    </cfRule>
    <cfRule type="cellIs" dxfId="688" priority="768" operator="lessThan">
      <formula>100</formula>
    </cfRule>
    <cfRule type="cellIs" dxfId="687" priority="769" operator="equal">
      <formula>0</formula>
    </cfRule>
    <cfRule type="cellIs" dxfId="686" priority="767" operator="lessThan">
      <formula>0</formula>
    </cfRule>
  </conditionalFormatting>
  <conditionalFormatting sqref="AQ8">
    <cfRule type="cellIs" dxfId="685" priority="778" operator="lessThan">
      <formula>100</formula>
    </cfRule>
    <cfRule type="cellIs" dxfId="684" priority="779" operator="equal">
      <formula>0</formula>
    </cfRule>
  </conditionalFormatting>
  <conditionalFormatting sqref="AQ9">
    <cfRule type="cellIs" dxfId="683" priority="41" operator="equal">
      <formula>0</formula>
    </cfRule>
    <cfRule type="cellIs" dxfId="682" priority="40" operator="lessThan">
      <formula>0</formula>
    </cfRule>
    <cfRule type="cellIs" dxfId="681" priority="39" operator="greaterThan">
      <formula>0</formula>
    </cfRule>
    <cfRule type="cellIs" dxfId="680" priority="38" operator="equal">
      <formula>0</formula>
    </cfRule>
  </conditionalFormatting>
  <conditionalFormatting sqref="AQ10 AQ20">
    <cfRule type="cellIs" dxfId="679" priority="926" operator="equal">
      <formula>0</formula>
    </cfRule>
    <cfRule type="cellIs" dxfId="678" priority="925" operator="lessThan">
      <formula>100</formula>
    </cfRule>
  </conditionalFormatting>
  <conditionalFormatting sqref="AQ12 AQ22">
    <cfRule type="cellIs" dxfId="677" priority="923" operator="lessThan">
      <formula>100</formula>
    </cfRule>
    <cfRule type="cellIs" dxfId="676" priority="924" operator="equal">
      <formula>0</formula>
    </cfRule>
  </conditionalFormatting>
  <conditionalFormatting sqref="AQ13:AQ15">
    <cfRule type="cellIs" dxfId="675" priority="927" operator="lessThan">
      <formula>100</formula>
    </cfRule>
    <cfRule type="cellIs" dxfId="674" priority="928" operator="equal">
      <formula>0</formula>
    </cfRule>
  </conditionalFormatting>
  <conditionalFormatting sqref="AQ16">
    <cfRule type="cellIs" dxfId="673" priority="921" operator="lessThan">
      <formula>100</formula>
    </cfRule>
    <cfRule type="cellIs" dxfId="672" priority="922" operator="equal">
      <formula>0</formula>
    </cfRule>
  </conditionalFormatting>
  <conditionalFormatting sqref="AQ17:AQ18">
    <cfRule type="cellIs" dxfId="671" priority="929" operator="lessThan">
      <formula>100</formula>
    </cfRule>
    <cfRule type="cellIs" dxfId="670" priority="930" operator="lessThan">
      <formula>100</formula>
    </cfRule>
  </conditionalFormatting>
  <conditionalFormatting sqref="AQ17:AQ19 AQ21 AQ11">
    <cfRule type="cellIs" dxfId="669" priority="932" operator="equal">
      <formula>0</formula>
    </cfRule>
  </conditionalFormatting>
  <conditionalFormatting sqref="AQ19 AQ21 AQ11">
    <cfRule type="cellIs" dxfId="668" priority="931" operator="lessThan">
      <formula>100</formula>
    </cfRule>
  </conditionalFormatting>
  <conditionalFormatting sqref="AQ23">
    <cfRule type="cellIs" dxfId="667" priority="935" operator="equal">
      <formula>0</formula>
    </cfRule>
  </conditionalFormatting>
  <conditionalFormatting sqref="AQ24">
    <cfRule type="cellIs" dxfId="666" priority="579" operator="lessThan">
      <formula>100</formula>
    </cfRule>
    <cfRule type="cellIs" dxfId="665" priority="580" operator="equal">
      <formula>0</formula>
    </cfRule>
  </conditionalFormatting>
  <conditionalFormatting sqref="AQ25">
    <cfRule type="cellIs" dxfId="664" priority="234" operator="equal">
      <formula>0</formula>
    </cfRule>
    <cfRule type="cellIs" dxfId="663" priority="233" operator="lessThan">
      <formula>100</formula>
    </cfRule>
  </conditionalFormatting>
  <conditionalFormatting sqref="AQ26">
    <cfRule type="cellIs" dxfId="662" priority="232" operator="equal">
      <formula>0</formula>
    </cfRule>
    <cfRule type="cellIs" dxfId="661" priority="231" operator="lessThan">
      <formula>100</formula>
    </cfRule>
  </conditionalFormatting>
  <conditionalFormatting sqref="AQ27">
    <cfRule type="cellIs" dxfId="660" priority="236" operator="lessThan">
      <formula>100</formula>
    </cfRule>
    <cfRule type="cellIs" dxfId="659" priority="235" operator="equal">
      <formula>0</formula>
    </cfRule>
  </conditionalFormatting>
  <conditionalFormatting sqref="AQ28">
    <cfRule type="cellIs" dxfId="658" priority="407" operator="lessThan">
      <formula>100</formula>
    </cfRule>
    <cfRule type="cellIs" dxfId="657" priority="408" operator="equal">
      <formula>0</formula>
    </cfRule>
  </conditionalFormatting>
  <conditionalFormatting sqref="AQ29">
    <cfRule type="cellIs" dxfId="656" priority="406" operator="equal">
      <formula>0</formula>
    </cfRule>
    <cfRule type="cellIs" dxfId="655" priority="405" operator="lessThan">
      <formula>100</formula>
    </cfRule>
  </conditionalFormatting>
  <conditionalFormatting sqref="AQ30">
    <cfRule type="cellIs" dxfId="654" priority="73" operator="lessThan">
      <formula>100</formula>
    </cfRule>
    <cfRule type="cellIs" dxfId="653" priority="74" operator="equal">
      <formula>0</formula>
    </cfRule>
  </conditionalFormatting>
  <conditionalFormatting sqref="AQ31">
    <cfRule type="cellIs" dxfId="652" priority="336" operator="equal">
      <formula>0</formula>
    </cfRule>
    <cfRule type="cellIs" dxfId="651" priority="335" operator="lessThan">
      <formula>100</formula>
    </cfRule>
  </conditionalFormatting>
  <conditionalFormatting sqref="AQ32">
    <cfRule type="cellIs" dxfId="650" priority="568" operator="equal">
      <formula>0</formula>
    </cfRule>
    <cfRule type="cellIs" dxfId="649" priority="567" operator="lessThan">
      <formula>100</formula>
    </cfRule>
  </conditionalFormatting>
  <conditionalFormatting sqref="AQ33">
    <cfRule type="cellIs" dxfId="648" priority="563" operator="lessThan">
      <formula>100</formula>
    </cfRule>
    <cfRule type="cellIs" dxfId="647" priority="564" operator="equal">
      <formula>0</formula>
    </cfRule>
  </conditionalFormatting>
  <conditionalFormatting sqref="AQ34:AQ35">
    <cfRule type="cellIs" dxfId="646" priority="550" operator="lessThan">
      <formula>100</formula>
    </cfRule>
    <cfRule type="cellIs" dxfId="645" priority="549" operator="lessThan">
      <formula>100</formula>
    </cfRule>
  </conditionalFormatting>
  <conditionalFormatting sqref="AQ34:AQ36 AQ38 AQ43">
    <cfRule type="cellIs" dxfId="644" priority="552" operator="equal">
      <formula>0</formula>
    </cfRule>
  </conditionalFormatting>
  <conditionalFormatting sqref="AQ36 AQ38 AQ43">
    <cfRule type="cellIs" dxfId="643" priority="551" operator="lessThan">
      <formula>100</formula>
    </cfRule>
  </conditionalFormatting>
  <conditionalFormatting sqref="AQ37">
    <cfRule type="cellIs" dxfId="642" priority="546" operator="equal">
      <formula>0</formula>
    </cfRule>
    <cfRule type="cellIs" dxfId="641" priority="545" operator="lessThan">
      <formula>100</formula>
    </cfRule>
  </conditionalFormatting>
  <conditionalFormatting sqref="AQ39">
    <cfRule type="cellIs" dxfId="640" priority="544" operator="equal">
      <formula>0</formula>
    </cfRule>
    <cfRule type="cellIs" dxfId="639" priority="543" operator="lessThan">
      <formula>100</formula>
    </cfRule>
  </conditionalFormatting>
  <conditionalFormatting sqref="AQ40">
    <cfRule type="cellIs" dxfId="638" priority="547" operator="lessThan">
      <formula>100</formula>
    </cfRule>
    <cfRule type="cellIs" dxfId="637" priority="548" operator="equal">
      <formula>0</formula>
    </cfRule>
  </conditionalFormatting>
  <conditionalFormatting sqref="AQ41:AQ42">
    <cfRule type="cellIs" dxfId="636" priority="539" operator="equal">
      <formula>0</formula>
    </cfRule>
    <cfRule type="cellIs" dxfId="635" priority="538" operator="lessThan">
      <formula>100</formula>
    </cfRule>
  </conditionalFormatting>
  <conditionalFormatting sqref="AQ44:AQ47">
    <cfRule type="cellIs" dxfId="634" priority="517" operator="lessThan">
      <formula>100</formula>
    </cfRule>
    <cfRule type="cellIs" dxfId="633" priority="518" operator="equal">
      <formula>0</formula>
    </cfRule>
  </conditionalFormatting>
  <conditionalFormatting sqref="AQ48:AQ49">
    <cfRule type="cellIs" dxfId="632" priority="912" operator="lessThan">
      <formula>100</formula>
    </cfRule>
    <cfRule type="cellIs" dxfId="631" priority="913" operator="lessThan">
      <formula>100</formula>
    </cfRule>
  </conditionalFormatting>
  <conditionalFormatting sqref="AQ48:AQ50 AQ52 AQ129 AQ57 AQ113 AQ134">
    <cfRule type="cellIs" dxfId="630" priority="915" operator="equal">
      <formula>0</formula>
    </cfRule>
  </conditionalFormatting>
  <conditionalFormatting sqref="AQ50 AQ52 AQ129 AQ57 AQ113 AQ134">
    <cfRule type="cellIs" dxfId="629" priority="914" operator="lessThan">
      <formula>100</formula>
    </cfRule>
  </conditionalFormatting>
  <conditionalFormatting sqref="AQ55">
    <cfRule type="cellIs" dxfId="628" priority="901" operator="equal">
      <formula>0</formula>
    </cfRule>
    <cfRule type="cellIs" dxfId="627" priority="900" operator="lessThan">
      <formula>100</formula>
    </cfRule>
  </conditionalFormatting>
  <conditionalFormatting sqref="AQ56 AQ133 AQ51">
    <cfRule type="cellIs" dxfId="626" priority="908" operator="lessThan">
      <formula>100</formula>
    </cfRule>
    <cfRule type="cellIs" dxfId="625" priority="909" operator="equal">
      <formula>0</formula>
    </cfRule>
  </conditionalFormatting>
  <conditionalFormatting sqref="AQ58 AQ114 AQ135 AQ53 AQ130">
    <cfRule type="cellIs" dxfId="624" priority="906" operator="lessThan">
      <formula>100</formula>
    </cfRule>
    <cfRule type="cellIs" dxfId="623" priority="907" operator="equal">
      <formula>0</formula>
    </cfRule>
  </conditionalFormatting>
  <conditionalFormatting sqref="AQ59:AQ60 AQ54 AQ131:AQ138">
    <cfRule type="cellIs" dxfId="622" priority="910" operator="lessThan">
      <formula>100</formula>
    </cfRule>
    <cfRule type="cellIs" dxfId="621" priority="911" operator="equal">
      <formula>0</formula>
    </cfRule>
  </conditionalFormatting>
  <conditionalFormatting sqref="AQ61">
    <cfRule type="cellIs" dxfId="620" priority="897" operator="lessThan">
      <formula>100</formula>
    </cfRule>
    <cfRule type="cellIs" dxfId="619" priority="898" operator="lessThan">
      <formula>100</formula>
    </cfRule>
    <cfRule type="cellIs" dxfId="618" priority="899" operator="equal">
      <formula>0</formula>
    </cfRule>
  </conditionalFormatting>
  <conditionalFormatting sqref="AQ62">
    <cfRule type="cellIs" dxfId="617" priority="893" operator="lessThan">
      <formula>100</formula>
    </cfRule>
    <cfRule type="cellIs" dxfId="616" priority="894" operator="lessThan">
      <formula>100</formula>
    </cfRule>
  </conditionalFormatting>
  <conditionalFormatting sqref="AQ62:AQ63 AQ65">
    <cfRule type="cellIs" dxfId="615" priority="896" operator="equal">
      <formula>0</formula>
    </cfRule>
  </conditionalFormatting>
  <conditionalFormatting sqref="AQ63 AQ65">
    <cfRule type="cellIs" dxfId="614" priority="895" operator="lessThan">
      <formula>100</formula>
    </cfRule>
  </conditionalFormatting>
  <conditionalFormatting sqref="AQ64">
    <cfRule type="cellIs" dxfId="613" priority="892" operator="equal">
      <formula>0</formula>
    </cfRule>
    <cfRule type="cellIs" dxfId="612" priority="891" operator="lessThan">
      <formula>100</formula>
    </cfRule>
  </conditionalFormatting>
  <conditionalFormatting sqref="AQ66">
    <cfRule type="cellIs" dxfId="611" priority="796" operator="equal">
      <formula>0</formula>
    </cfRule>
    <cfRule type="cellIs" dxfId="610" priority="795" operator="lessThan">
      <formula>100</formula>
    </cfRule>
  </conditionalFormatting>
  <conditionalFormatting sqref="AQ67">
    <cfRule type="cellIs" dxfId="609" priority="802" operator="lessThan">
      <formula>100</formula>
    </cfRule>
    <cfRule type="cellIs" dxfId="608" priority="803" operator="equal">
      <formula>0</formula>
    </cfRule>
  </conditionalFormatting>
  <conditionalFormatting sqref="AQ68:AQ70">
    <cfRule type="cellIs" dxfId="607" priority="804" operator="lessThan">
      <formula>100</formula>
    </cfRule>
    <cfRule type="cellIs" dxfId="606" priority="805" operator="equal">
      <formula>0</formula>
    </cfRule>
  </conditionalFormatting>
  <conditionalFormatting sqref="AQ71">
    <cfRule type="cellIs" dxfId="605" priority="801" operator="equal">
      <formula>0</formula>
    </cfRule>
    <cfRule type="cellIs" dxfId="604" priority="800" operator="lessThan">
      <formula>100</formula>
    </cfRule>
  </conditionalFormatting>
  <conditionalFormatting sqref="AQ72:AQ73">
    <cfRule type="cellIs" dxfId="603" priority="806" operator="lessThan">
      <formula>100</formula>
    </cfRule>
    <cfRule type="cellIs" dxfId="602" priority="808" operator="equal">
      <formula>0</formula>
    </cfRule>
    <cfRule type="cellIs" dxfId="601" priority="807" operator="lessThan">
      <formula>100</formula>
    </cfRule>
  </conditionalFormatting>
  <conditionalFormatting sqref="AQ74 AR10:AS10 AQ23 AS25:AS27 AR109:AS109 AS105:AS108 AR111:AS115 AS110 AR121:AS121 AR117:AR120 AR125:AS125 AS122:AS124 AS126:AS127 AR94:AR96 AR97:AS104 AR21:AS22 AS11:AS20 AS23 AR48:AS93 AR128:AS138">
    <cfRule type="cellIs" dxfId="600" priority="934" operator="lessThan">
      <formula>100</formula>
    </cfRule>
  </conditionalFormatting>
  <conditionalFormatting sqref="AQ75:AQ76">
    <cfRule type="cellIs" dxfId="599" priority="885" operator="lessThan">
      <formula>100</formula>
    </cfRule>
    <cfRule type="cellIs" dxfId="598" priority="886" operator="lessThan">
      <formula>100</formula>
    </cfRule>
  </conditionalFormatting>
  <conditionalFormatting sqref="AQ75:AQ77 AQ79 AQ84">
    <cfRule type="cellIs" dxfId="597" priority="888" operator="equal">
      <formula>0</formula>
    </cfRule>
  </conditionalFormatting>
  <conditionalFormatting sqref="AQ77 AQ79 AQ84">
    <cfRule type="cellIs" dxfId="596" priority="887" operator="lessThan">
      <formula>100</formula>
    </cfRule>
  </conditionalFormatting>
  <conditionalFormatting sqref="AQ80">
    <cfRule type="cellIs" dxfId="595" priority="880" operator="equal">
      <formula>0</formula>
    </cfRule>
    <cfRule type="cellIs" dxfId="594" priority="879" operator="lessThan">
      <formula>100</formula>
    </cfRule>
  </conditionalFormatting>
  <conditionalFormatting sqref="AQ81">
    <cfRule type="cellIs" dxfId="593" priority="884" operator="equal">
      <formula>0</formula>
    </cfRule>
    <cfRule type="cellIs" dxfId="592" priority="883" operator="lessThan">
      <formula>100</formula>
    </cfRule>
  </conditionalFormatting>
  <conditionalFormatting sqref="AQ82">
    <cfRule type="cellIs" dxfId="591" priority="874" operator="equal">
      <formula>0</formula>
    </cfRule>
    <cfRule type="cellIs" dxfId="590" priority="873" operator="lessThan">
      <formula>100</formula>
    </cfRule>
  </conditionalFormatting>
  <conditionalFormatting sqref="AQ83 AQ78">
    <cfRule type="cellIs" dxfId="589" priority="882" operator="equal">
      <formula>0</formula>
    </cfRule>
    <cfRule type="cellIs" dxfId="588" priority="881" operator="lessThan">
      <formula>100</formula>
    </cfRule>
  </conditionalFormatting>
  <conditionalFormatting sqref="AQ85:AQ86">
    <cfRule type="cellIs" dxfId="587" priority="870" operator="lessThan">
      <formula>100</formula>
    </cfRule>
    <cfRule type="cellIs" dxfId="586" priority="869" operator="lessThan">
      <formula>100</formula>
    </cfRule>
  </conditionalFormatting>
  <conditionalFormatting sqref="AQ85:AQ87 AQ89">
    <cfRule type="cellIs" dxfId="585" priority="872" operator="equal">
      <formula>0</formula>
    </cfRule>
  </conditionalFormatting>
  <conditionalFormatting sqref="AQ87 AQ89">
    <cfRule type="cellIs" dxfId="584" priority="871" operator="lessThan">
      <formula>100</formula>
    </cfRule>
  </conditionalFormatting>
  <conditionalFormatting sqref="AQ88">
    <cfRule type="cellIs" dxfId="583" priority="865" operator="lessThan">
      <formula>100</formula>
    </cfRule>
    <cfRule type="cellIs" dxfId="582" priority="866" operator="equal">
      <formula>0</formula>
    </cfRule>
  </conditionalFormatting>
  <conditionalFormatting sqref="AQ90">
    <cfRule type="cellIs" dxfId="581" priority="863" operator="lessThan">
      <formula>100</formula>
    </cfRule>
    <cfRule type="cellIs" dxfId="580" priority="864" operator="equal">
      <formula>0</formula>
    </cfRule>
  </conditionalFormatting>
  <conditionalFormatting sqref="AQ91">
    <cfRule type="cellIs" dxfId="579" priority="868" operator="equal">
      <formula>0</formula>
    </cfRule>
    <cfRule type="cellIs" dxfId="578" priority="867" operator="lessThan">
      <formula>100</formula>
    </cfRule>
  </conditionalFormatting>
  <conditionalFormatting sqref="AQ92:AQ93">
    <cfRule type="cellIs" dxfId="577" priority="857" operator="lessThan">
      <formula>100</formula>
    </cfRule>
    <cfRule type="cellIs" dxfId="576" priority="859" operator="equal">
      <formula>0</formula>
    </cfRule>
    <cfRule type="cellIs" dxfId="575" priority="858" operator="lessThan">
      <formula>100</formula>
    </cfRule>
  </conditionalFormatting>
  <conditionalFormatting sqref="AQ94:AQ96">
    <cfRule type="cellIs" dxfId="574" priority="576" operator="lessThan">
      <formula>100</formula>
    </cfRule>
    <cfRule type="cellIs" dxfId="573" priority="577" operator="equal">
      <formula>0</formula>
    </cfRule>
  </conditionalFormatting>
  <conditionalFormatting sqref="AQ97:AQ98">
    <cfRule type="cellIs" dxfId="572" priority="853" operator="lessThan">
      <formula>100</formula>
    </cfRule>
    <cfRule type="cellIs" dxfId="571" priority="854" operator="lessThan">
      <formula>100</formula>
    </cfRule>
  </conditionalFormatting>
  <conditionalFormatting sqref="AQ97:AQ99">
    <cfRule type="cellIs" dxfId="570" priority="856" operator="equal">
      <formula>0</formula>
    </cfRule>
  </conditionalFormatting>
  <conditionalFormatting sqref="AQ99">
    <cfRule type="cellIs" dxfId="569" priority="855" operator="lessThan">
      <formula>100</formula>
    </cfRule>
  </conditionalFormatting>
  <conditionalFormatting sqref="AQ100:AQ101">
    <cfRule type="cellIs" dxfId="568" priority="849" operator="lessThan">
      <formula>100</formula>
    </cfRule>
    <cfRule type="cellIs" dxfId="567" priority="850" operator="lessThan">
      <formula>100</formula>
    </cfRule>
  </conditionalFormatting>
  <conditionalFormatting sqref="AQ100:AQ102">
    <cfRule type="cellIs" dxfId="566" priority="852" operator="equal">
      <formula>0</formula>
    </cfRule>
  </conditionalFormatting>
  <conditionalFormatting sqref="AQ102">
    <cfRule type="cellIs" dxfId="565" priority="851" operator="lessThan">
      <formula>100</formula>
    </cfRule>
  </conditionalFormatting>
  <conditionalFormatting sqref="AQ103">
    <cfRule type="cellIs" dxfId="564" priority="847" operator="lessThan">
      <formula>100</formula>
    </cfRule>
    <cfRule type="cellIs" dxfId="563" priority="848" operator="equal">
      <formula>0</formula>
    </cfRule>
  </conditionalFormatting>
  <conditionalFormatting sqref="AQ104:AQ105">
    <cfRule type="cellIs" dxfId="562" priority="843" operator="lessThan">
      <formula>100</formula>
    </cfRule>
    <cfRule type="cellIs" dxfId="561" priority="842" operator="lessThan">
      <formula>100</formula>
    </cfRule>
  </conditionalFormatting>
  <conditionalFormatting sqref="AQ104:AQ106 AQ108">
    <cfRule type="cellIs" dxfId="560" priority="845" operator="equal">
      <formula>0</formula>
    </cfRule>
  </conditionalFormatting>
  <conditionalFormatting sqref="AQ106 AQ108">
    <cfRule type="cellIs" dxfId="559" priority="844" operator="lessThan">
      <formula>100</formula>
    </cfRule>
  </conditionalFormatting>
  <conditionalFormatting sqref="AQ107">
    <cfRule type="cellIs" dxfId="558" priority="840" operator="lessThan">
      <formula>100</formula>
    </cfRule>
    <cfRule type="cellIs" dxfId="557" priority="841" operator="equal">
      <formula>0</formula>
    </cfRule>
  </conditionalFormatting>
  <conditionalFormatting sqref="AQ109:AQ110">
    <cfRule type="cellIs" dxfId="556" priority="835" operator="lessThan">
      <formula>100</formula>
    </cfRule>
    <cfRule type="cellIs" dxfId="555" priority="834" operator="lessThan">
      <formula>100</formula>
    </cfRule>
  </conditionalFormatting>
  <conditionalFormatting sqref="AQ109:AQ111">
    <cfRule type="cellIs" dxfId="554" priority="837" operator="equal">
      <formula>0</formula>
    </cfRule>
  </conditionalFormatting>
  <conditionalFormatting sqref="AQ111">
    <cfRule type="cellIs" dxfId="553" priority="836" operator="lessThan">
      <formula>100</formula>
    </cfRule>
  </conditionalFormatting>
  <conditionalFormatting sqref="AQ112">
    <cfRule type="cellIs" dxfId="552" priority="833" operator="equal">
      <formula>0</formula>
    </cfRule>
    <cfRule type="cellIs" dxfId="551" priority="832" operator="lessThan">
      <formula>100</formula>
    </cfRule>
  </conditionalFormatting>
  <conditionalFormatting sqref="AQ115:AQ116">
    <cfRule type="cellIs" dxfId="550" priority="827" operator="lessThan">
      <formula>100</formula>
    </cfRule>
    <cfRule type="cellIs" dxfId="549" priority="828" operator="lessThan">
      <formula>100</formula>
    </cfRule>
  </conditionalFormatting>
  <conditionalFormatting sqref="AQ115:AQ117 AQ119">
    <cfRule type="cellIs" dxfId="548" priority="830" operator="equal">
      <formula>0</formula>
    </cfRule>
  </conditionalFormatting>
  <conditionalFormatting sqref="AQ117 AQ119">
    <cfRule type="cellIs" dxfId="547" priority="829" operator="lessThan">
      <formula>100</formula>
    </cfRule>
  </conditionalFormatting>
  <conditionalFormatting sqref="AQ118">
    <cfRule type="cellIs" dxfId="546" priority="826" operator="equal">
      <formula>0</formula>
    </cfRule>
    <cfRule type="cellIs" dxfId="545" priority="825" operator="lessThan">
      <formula>100</formula>
    </cfRule>
  </conditionalFormatting>
  <conditionalFormatting sqref="AQ120">
    <cfRule type="cellIs" dxfId="544" priority="821" operator="lessThan">
      <formula>100</formula>
    </cfRule>
    <cfRule type="cellIs" dxfId="543" priority="822" operator="equal">
      <formula>0</formula>
    </cfRule>
  </conditionalFormatting>
  <conditionalFormatting sqref="AQ121:AQ122">
    <cfRule type="cellIs" dxfId="542" priority="817" operator="lessThan">
      <formula>100</formula>
    </cfRule>
    <cfRule type="cellIs" dxfId="541" priority="816" operator="lessThan">
      <formula>100</formula>
    </cfRule>
  </conditionalFormatting>
  <conditionalFormatting sqref="AQ121:AQ123">
    <cfRule type="cellIs" dxfId="540" priority="819" operator="equal">
      <formula>0</formula>
    </cfRule>
  </conditionalFormatting>
  <conditionalFormatting sqref="AQ123">
    <cfRule type="cellIs" dxfId="539" priority="818" operator="lessThan">
      <formula>100</formula>
    </cfRule>
  </conditionalFormatting>
  <conditionalFormatting sqref="AQ124">
    <cfRule type="cellIs" dxfId="538" priority="815" operator="equal">
      <formula>0</formula>
    </cfRule>
    <cfRule type="cellIs" dxfId="537" priority="814" operator="lessThan">
      <formula>100</formula>
    </cfRule>
  </conditionalFormatting>
  <conditionalFormatting sqref="AQ125:AQ126">
    <cfRule type="cellIs" dxfId="536" priority="812" operator="equal">
      <formula>0</formula>
    </cfRule>
    <cfRule type="cellIs" dxfId="535" priority="811" operator="lessThan">
      <formula>100</formula>
    </cfRule>
    <cfRule type="cellIs" dxfId="534" priority="810" operator="lessThan">
      <formula>100</formula>
    </cfRule>
  </conditionalFormatting>
  <conditionalFormatting sqref="AQ127">
    <cfRule type="cellIs" dxfId="533" priority="178" operator="equal">
      <formula>0</formula>
    </cfRule>
    <cfRule type="cellIs" dxfId="532" priority="177" operator="lessThan">
      <formula>100</formula>
    </cfRule>
  </conditionalFormatting>
  <conditionalFormatting sqref="AQ128">
    <cfRule type="cellIs" dxfId="531" priority="154" operator="lessThan">
      <formula>0</formula>
    </cfRule>
    <cfRule type="cellIs" dxfId="530" priority="153" operator="greaterThan">
      <formula>0</formula>
    </cfRule>
    <cfRule type="cellIs" dxfId="529" priority="155" operator="lessThan">
      <formula>100</formula>
    </cfRule>
    <cfRule type="cellIs" dxfId="528" priority="156" operator="lessThan">
      <formula>100</formula>
    </cfRule>
    <cfRule type="cellIs" dxfId="527" priority="157" operator="equal">
      <formula>0</formula>
    </cfRule>
  </conditionalFormatting>
  <conditionalFormatting sqref="AQ131:AQ137">
    <cfRule type="cellIs" dxfId="526" priority="44" operator="lessThan">
      <formula>100</formula>
    </cfRule>
    <cfRule type="cellIs" dxfId="525" priority="42" operator="lessThan">
      <formula>100</formula>
    </cfRule>
    <cfRule type="cellIs" dxfId="524" priority="43" operator="equal">
      <formula>0</formula>
    </cfRule>
    <cfRule type="cellIs" dxfId="523" priority="45" operator="equal">
      <formula>0</formula>
    </cfRule>
  </conditionalFormatting>
  <conditionalFormatting sqref="AQ139">
    <cfRule type="cellIs" dxfId="522" priority="789" operator="lessThan">
      <formula>100</formula>
    </cfRule>
    <cfRule type="cellIs" dxfId="521" priority="790" operator="lessThan">
      <formula>100</formula>
    </cfRule>
    <cfRule type="cellIs" dxfId="520" priority="791" operator="equal">
      <formula>0</formula>
    </cfRule>
  </conditionalFormatting>
  <conditionalFormatting sqref="AQ140">
    <cfRule type="cellIs" dxfId="519" priority="783" operator="lessThan">
      <formula>100</formula>
    </cfRule>
    <cfRule type="cellIs" dxfId="518" priority="784" operator="equal">
      <formula>0</formula>
    </cfRule>
    <cfRule type="cellIs" dxfId="517" priority="781" operator="lessThan">
      <formula>0</formula>
    </cfRule>
    <cfRule type="cellIs" dxfId="516" priority="780" operator="greaterThan">
      <formula>0</formula>
    </cfRule>
    <cfRule type="cellIs" dxfId="515" priority="782" operator="lessThan">
      <formula>100</formula>
    </cfRule>
  </conditionalFormatting>
  <conditionalFormatting sqref="AR5">
    <cfRule type="cellIs" dxfId="514" priority="809" operator="lessThan">
      <formula>100</formula>
    </cfRule>
  </conditionalFormatting>
  <conditionalFormatting sqref="AR9">
    <cfRule type="cellIs" dxfId="513" priority="770" operator="lessThan">
      <formula>100</formula>
    </cfRule>
    <cfRule type="cellIs" dxfId="512" priority="771" operator="lessThan">
      <formula>100</formula>
    </cfRule>
    <cfRule type="cellIs" dxfId="511" priority="772" operator="lessThan">
      <formula>100</formula>
    </cfRule>
  </conditionalFormatting>
  <conditionalFormatting sqref="AR11:AR20">
    <cfRule type="cellIs" dxfId="510" priority="135" operator="lessThan">
      <formula>100</formula>
    </cfRule>
  </conditionalFormatting>
  <conditionalFormatting sqref="AR23">
    <cfRule type="cellIs" dxfId="509" priority="133" operator="lessThan">
      <formula>100</formula>
    </cfRule>
  </conditionalFormatting>
  <conditionalFormatting sqref="AR24">
    <cfRule type="cellIs" dxfId="508" priority="51" operator="lessThan">
      <formula>100</formula>
    </cfRule>
  </conditionalFormatting>
  <conditionalFormatting sqref="AR25">
    <cfRule type="cellIs" dxfId="507" priority="224" operator="lessThan">
      <formula>100</formula>
    </cfRule>
  </conditionalFormatting>
  <conditionalFormatting sqref="AR26:AR27">
    <cfRule type="cellIs" dxfId="506" priority="228" operator="equal">
      <formula>0</formula>
    </cfRule>
    <cfRule type="cellIs" dxfId="505" priority="225" operator="greaterThan">
      <formula>0</formula>
    </cfRule>
    <cfRule type="cellIs" dxfId="504" priority="226" operator="lessThan">
      <formula>0</formula>
    </cfRule>
    <cfRule type="cellIs" dxfId="503" priority="227" operator="lessThan">
      <formula>100</formula>
    </cfRule>
  </conditionalFormatting>
  <conditionalFormatting sqref="AR35:AR43">
    <cfRule type="cellIs" dxfId="502" priority="203" operator="lessThan">
      <formula>100</formula>
    </cfRule>
  </conditionalFormatting>
  <conditionalFormatting sqref="AR105:AR108">
    <cfRule type="cellIs" dxfId="501" priority="187" operator="lessThan">
      <formula>100</formula>
    </cfRule>
  </conditionalFormatting>
  <conditionalFormatting sqref="AR110">
    <cfRule type="cellIs" dxfId="500" priority="186" operator="lessThan">
      <formula>100</formula>
    </cfRule>
  </conditionalFormatting>
  <conditionalFormatting sqref="AR116">
    <cfRule type="cellIs" dxfId="499" priority="184" operator="lessThan">
      <formula>100</formula>
    </cfRule>
  </conditionalFormatting>
  <conditionalFormatting sqref="AR122:AR124">
    <cfRule type="cellIs" dxfId="498" priority="182" operator="lessThan">
      <formula>100</formula>
    </cfRule>
  </conditionalFormatting>
  <conditionalFormatting sqref="AR126">
    <cfRule type="cellIs" dxfId="497" priority="180" operator="lessThan">
      <formula>100</formula>
    </cfRule>
  </conditionalFormatting>
  <conditionalFormatting sqref="AR127">
    <cfRule type="cellIs" dxfId="496" priority="169" operator="lessThan">
      <formula>100</formula>
    </cfRule>
  </conditionalFormatting>
  <conditionalFormatting sqref="AR2:AS2">
    <cfRule type="cellIs" dxfId="495" priority="933" operator="lessThan">
      <formula>100</formula>
    </cfRule>
  </conditionalFormatting>
  <conditionalFormatting sqref="AR7:AS8 AR6">
    <cfRule type="cellIs" dxfId="494" priority="773" operator="lessThan">
      <formula>100</formula>
    </cfRule>
    <cfRule type="cellIs" dxfId="493" priority="776" operator="lessThan">
      <formula>100</formula>
    </cfRule>
  </conditionalFormatting>
  <conditionalFormatting sqref="AR28:AS29">
    <cfRule type="cellIs" dxfId="492" priority="409" operator="lessThan">
      <formula>100</formula>
    </cfRule>
  </conditionalFormatting>
  <conditionalFormatting sqref="AR30:AS30">
    <cfRule type="cellIs" dxfId="491" priority="75" operator="lessThan">
      <formula>100</formula>
    </cfRule>
  </conditionalFormatting>
  <conditionalFormatting sqref="AR31:AS31">
    <cfRule type="cellIs" dxfId="490" priority="337" operator="lessThan">
      <formula>100</formula>
    </cfRule>
  </conditionalFormatting>
  <conditionalFormatting sqref="AR32:AS33">
    <cfRule type="cellIs" dxfId="489" priority="569" operator="lessThan">
      <formula>100</formula>
    </cfRule>
  </conditionalFormatting>
  <conditionalFormatting sqref="AR34:AS34 AS35:AS43">
    <cfRule type="cellIs" dxfId="488" priority="553" operator="lessThan">
      <formula>100</formula>
    </cfRule>
  </conditionalFormatting>
  <conditionalFormatting sqref="AR44:AS44">
    <cfRule type="cellIs" dxfId="487" priority="519" operator="lessThan">
      <formula>100</formula>
    </cfRule>
  </conditionalFormatting>
  <conditionalFormatting sqref="AR45:AS47">
    <cfRule type="cellIs" dxfId="486" priority="516" operator="lessThan">
      <formula>100</formula>
    </cfRule>
  </conditionalFormatting>
  <conditionalFormatting sqref="AR130:AS130">
    <cfRule type="cellIs" dxfId="485" priority="792" operator="lessThan">
      <formula>100</formula>
    </cfRule>
  </conditionalFormatting>
  <conditionalFormatting sqref="AR139:AS139">
    <cfRule type="cellIs" dxfId="484" priority="788" operator="lessThan">
      <formula>100</formula>
    </cfRule>
  </conditionalFormatting>
  <conditionalFormatting sqref="AR140:AS140">
    <cfRule type="cellIs" dxfId="483" priority="785" operator="lessThan">
      <formula>100</formula>
    </cfRule>
  </conditionalFormatting>
  <conditionalFormatting sqref="AS6">
    <cfRule type="cellIs" dxfId="482" priority="31" operator="lessThan">
      <formula>0</formula>
    </cfRule>
    <cfRule type="cellIs" dxfId="481" priority="32" operator="lessThan">
      <formula>100</formula>
    </cfRule>
    <cfRule type="cellIs" dxfId="480" priority="33" operator="equal">
      <formula>0</formula>
    </cfRule>
    <cfRule type="cellIs" dxfId="479" priority="30" operator="greaterThan">
      <formula>0</formula>
    </cfRule>
  </conditionalFormatting>
  <conditionalFormatting sqref="AS9">
    <cfRule type="cellIs" dxfId="478" priority="36" operator="lessThan">
      <formula>0</formula>
    </cfRule>
    <cfRule type="cellIs" dxfId="477" priority="37" operator="equal">
      <formula>0</formula>
    </cfRule>
    <cfRule type="cellIs" dxfId="476" priority="35" operator="greaterThan">
      <formula>0</formula>
    </cfRule>
    <cfRule type="cellIs" dxfId="475" priority="34" operator="equal">
      <formula>0</formula>
    </cfRule>
  </conditionalFormatting>
  <conditionalFormatting sqref="AS24">
    <cfRule type="cellIs" dxfId="474" priority="581" operator="lessThan">
      <formula>100</formula>
    </cfRule>
  </conditionalFormatting>
  <conditionalFormatting sqref="AS94:AS96">
    <cfRule type="cellIs" dxfId="473" priority="578" operator="lessThan">
      <formula>100</formula>
    </cfRule>
  </conditionalFormatting>
  <conditionalFormatting sqref="AS120">
    <cfRule type="cellIs" dxfId="472" priority="282" operator="lessThan">
      <formula>100</formula>
    </cfRule>
    <cfRule type="cellIs" dxfId="471" priority="281" operator="equal">
      <formula>0</formula>
    </cfRule>
  </conditionalFormatting>
  <conditionalFormatting sqref="AT6:AT7">
    <cfRule type="cellIs" dxfId="470" priority="610" operator="equal">
      <formula>0</formula>
    </cfRule>
  </conditionalFormatting>
  <conditionalFormatting sqref="AT9 AV9">
    <cfRule type="cellIs" dxfId="469" priority="604" operator="equal">
      <formula>0</formula>
    </cfRule>
  </conditionalFormatting>
  <conditionalFormatting sqref="AT9">
    <cfRule type="cellIs" dxfId="468" priority="602" operator="lessThan">
      <formula>0</formula>
    </cfRule>
    <cfRule type="cellIs" dxfId="467" priority="601" operator="greaterThan">
      <formula>0</formula>
    </cfRule>
  </conditionalFormatting>
  <conditionalFormatting sqref="AT10">
    <cfRule type="cellIs" dxfId="466" priority="750" operator="equal">
      <formula>0</formula>
    </cfRule>
  </conditionalFormatting>
  <conditionalFormatting sqref="AT12 AT22">
    <cfRule type="cellIs" dxfId="465" priority="748" operator="equal">
      <formula>0</formula>
    </cfRule>
  </conditionalFormatting>
  <conditionalFormatting sqref="AT16">
    <cfRule type="cellIs" dxfId="464" priority="747" operator="equal">
      <formula>0</formula>
    </cfRule>
  </conditionalFormatting>
  <conditionalFormatting sqref="AT20">
    <cfRule type="cellIs" dxfId="463" priority="749" operator="equal">
      <formula>0</formula>
    </cfRule>
  </conditionalFormatting>
  <conditionalFormatting sqref="AT21">
    <cfRule type="cellIs" dxfId="462" priority="746" operator="equal">
      <formula>0</formula>
    </cfRule>
  </conditionalFormatting>
  <conditionalFormatting sqref="AT25">
    <cfRule type="cellIs" dxfId="461" priority="217" operator="equal">
      <formula>0</formula>
    </cfRule>
  </conditionalFormatting>
  <conditionalFormatting sqref="AT26">
    <cfRule type="cellIs" dxfId="460" priority="216" operator="equal">
      <formula>0</formula>
    </cfRule>
  </conditionalFormatting>
  <conditionalFormatting sqref="AT28">
    <cfRule type="cellIs" dxfId="459" priority="397" operator="equal">
      <formula>0</formula>
    </cfRule>
  </conditionalFormatting>
  <conditionalFormatting sqref="AT29">
    <cfRule type="cellIs" dxfId="458" priority="396" operator="equal">
      <formula>0</formula>
    </cfRule>
  </conditionalFormatting>
  <conditionalFormatting sqref="AT30">
    <cfRule type="cellIs" dxfId="457" priority="68" operator="equal">
      <formula>0</formula>
    </cfRule>
  </conditionalFormatting>
  <conditionalFormatting sqref="AT31">
    <cfRule type="cellIs" dxfId="456" priority="330" operator="equal">
      <formula>0</formula>
    </cfRule>
  </conditionalFormatting>
  <conditionalFormatting sqref="AT32">
    <cfRule type="cellIs" dxfId="455" priority="559" operator="equal">
      <formula>0</formula>
    </cfRule>
  </conditionalFormatting>
  <conditionalFormatting sqref="AT33">
    <cfRule type="cellIs" dxfId="454" priority="556" operator="equal">
      <formula>0</formula>
    </cfRule>
  </conditionalFormatting>
  <conditionalFormatting sqref="AT37">
    <cfRule type="cellIs" dxfId="453" priority="526" operator="equal">
      <formula>0</formula>
    </cfRule>
  </conditionalFormatting>
  <conditionalFormatting sqref="AT38">
    <cfRule type="cellIs" dxfId="452" priority="524" operator="equal">
      <formula>0</formula>
    </cfRule>
  </conditionalFormatting>
  <conditionalFormatting sqref="AT39">
    <cfRule type="cellIs" dxfId="451" priority="525" operator="equal">
      <formula>0</formula>
    </cfRule>
  </conditionalFormatting>
  <conditionalFormatting sqref="AT51">
    <cfRule type="cellIs" dxfId="450" priority="734" operator="equal">
      <formula>0</formula>
    </cfRule>
  </conditionalFormatting>
  <conditionalFormatting sqref="AT52 AT129">
    <cfRule type="cellIs" dxfId="449" priority="732" operator="equal">
      <formula>0</formula>
    </cfRule>
  </conditionalFormatting>
  <conditionalFormatting sqref="AT56 AT133">
    <cfRule type="cellIs" dxfId="448" priority="735" operator="equal">
      <formula>0</formula>
    </cfRule>
  </conditionalFormatting>
  <conditionalFormatting sqref="AT58 AT114 AT135 AT53 AT130">
    <cfRule type="cellIs" dxfId="447" priority="733" operator="equal">
      <formula>0</formula>
    </cfRule>
  </conditionalFormatting>
  <conditionalFormatting sqref="AT64">
    <cfRule type="cellIs" dxfId="446" priority="720" operator="equal">
      <formula>0</formula>
    </cfRule>
  </conditionalFormatting>
  <conditionalFormatting sqref="AT65">
    <cfRule type="cellIs" dxfId="445" priority="719" operator="equal">
      <formula>0</formula>
    </cfRule>
  </conditionalFormatting>
  <conditionalFormatting sqref="AT66">
    <cfRule type="cellIs" dxfId="444" priority="633" operator="equal">
      <formula>0</formula>
    </cfRule>
  </conditionalFormatting>
  <conditionalFormatting sqref="AT67">
    <cfRule type="cellIs" dxfId="443" priority="632" operator="equal">
      <formula>0</formula>
    </cfRule>
  </conditionalFormatting>
  <conditionalFormatting sqref="AT71">
    <cfRule type="cellIs" dxfId="442" priority="631" operator="equal">
      <formula>0</formula>
    </cfRule>
  </conditionalFormatting>
  <conditionalFormatting sqref="AT78">
    <cfRule type="cellIs" dxfId="441" priority="707" operator="equal">
      <formula>0</formula>
    </cfRule>
  </conditionalFormatting>
  <conditionalFormatting sqref="AT79">
    <cfRule type="cellIs" dxfId="440" priority="705" operator="equal">
      <formula>0</formula>
    </cfRule>
  </conditionalFormatting>
  <conditionalFormatting sqref="AT80">
    <cfRule type="cellIs" dxfId="439" priority="706" operator="equal">
      <formula>0</formula>
    </cfRule>
  </conditionalFormatting>
  <conditionalFormatting sqref="AT83">
    <cfRule type="cellIs" dxfId="438" priority="708" operator="equal">
      <formula>0</formula>
    </cfRule>
  </conditionalFormatting>
  <conditionalFormatting sqref="AT88">
    <cfRule type="cellIs" dxfId="437" priority="692" operator="equal">
      <formula>0</formula>
    </cfRule>
  </conditionalFormatting>
  <conditionalFormatting sqref="AT89">
    <cfRule type="cellIs" dxfId="436" priority="690" operator="equal">
      <formula>0</formula>
    </cfRule>
  </conditionalFormatting>
  <conditionalFormatting sqref="AT90">
    <cfRule type="cellIs" dxfId="435" priority="691" operator="equal">
      <formula>0</formula>
    </cfRule>
  </conditionalFormatting>
  <conditionalFormatting sqref="AT95:AT96">
    <cfRule type="cellIs" dxfId="434" priority="572" operator="equal">
      <formula>0</formula>
    </cfRule>
  </conditionalFormatting>
  <conditionalFormatting sqref="AT103">
    <cfRule type="cellIs" dxfId="433" priority="675" operator="equal">
      <formula>0</formula>
    </cfRule>
  </conditionalFormatting>
  <conditionalFormatting sqref="AT107">
    <cfRule type="cellIs" dxfId="432" priority="668" operator="equal">
      <formula>0</formula>
    </cfRule>
  </conditionalFormatting>
  <conditionalFormatting sqref="AT108">
    <cfRule type="cellIs" dxfId="431" priority="667" operator="equal">
      <formula>0</formula>
    </cfRule>
  </conditionalFormatting>
  <conditionalFormatting sqref="AT112">
    <cfRule type="cellIs" dxfId="430" priority="660" operator="equal">
      <formula>0</formula>
    </cfRule>
  </conditionalFormatting>
  <conditionalFormatting sqref="AT118">
    <cfRule type="cellIs" dxfId="429" priority="653" operator="equal">
      <formula>0</formula>
    </cfRule>
  </conditionalFormatting>
  <conditionalFormatting sqref="AT119">
    <cfRule type="cellIs" dxfId="428" priority="652" operator="equal">
      <formula>0</formula>
    </cfRule>
  </conditionalFormatting>
  <conditionalFormatting sqref="AT120">
    <cfRule type="cellIs" dxfId="427" priority="649" operator="equal">
      <formula>0</formula>
    </cfRule>
  </conditionalFormatting>
  <conditionalFormatting sqref="AT124">
    <cfRule type="cellIs" dxfId="426" priority="588" operator="equal">
      <formula>0</formula>
    </cfRule>
  </conditionalFormatting>
  <conditionalFormatting sqref="AT127">
    <cfRule type="cellIs" dxfId="425" priority="173" operator="equal">
      <formula>0</formula>
    </cfRule>
  </conditionalFormatting>
  <conditionalFormatting sqref="AT139">
    <cfRule type="cellIs" dxfId="424" priority="627" operator="lessThan">
      <formula>0</formula>
    </cfRule>
    <cfRule type="cellIs" dxfId="423" priority="626" operator="greaterThan">
      <formula>0</formula>
    </cfRule>
  </conditionalFormatting>
  <conditionalFormatting sqref="AT6:AU8">
    <cfRule type="cellIs" dxfId="422" priority="607" operator="greaterThan">
      <formula>0</formula>
    </cfRule>
    <cfRule type="cellIs" dxfId="421" priority="608" operator="lessThan">
      <formula>0</formula>
    </cfRule>
  </conditionalFormatting>
  <conditionalFormatting sqref="AT24:AU24">
    <cfRule type="cellIs" dxfId="420" priority="583" operator="lessThan">
      <formula>0</formula>
    </cfRule>
    <cfRule type="cellIs" dxfId="419" priority="582" operator="greaterThan">
      <formula>0</formula>
    </cfRule>
  </conditionalFormatting>
  <conditionalFormatting sqref="AT25:AU27">
    <cfRule type="cellIs" dxfId="418" priority="214" operator="greaterThan">
      <formula>0</formula>
    </cfRule>
    <cfRule type="cellIs" dxfId="417" priority="215" operator="lessThan">
      <formula>0</formula>
    </cfRule>
  </conditionalFormatting>
  <conditionalFormatting sqref="AT28:AU29">
    <cfRule type="cellIs" dxfId="416" priority="395" operator="lessThan">
      <formula>0</formula>
    </cfRule>
    <cfRule type="cellIs" dxfId="415" priority="394" operator="greaterThan">
      <formula>0</formula>
    </cfRule>
  </conditionalFormatting>
  <conditionalFormatting sqref="AT30:AU30">
    <cfRule type="cellIs" dxfId="414" priority="66" operator="greaterThan">
      <formula>0</formula>
    </cfRule>
    <cfRule type="cellIs" dxfId="413" priority="67" operator="lessThan">
      <formula>0</formula>
    </cfRule>
  </conditionalFormatting>
  <conditionalFormatting sqref="AT31:AU31">
    <cfRule type="cellIs" dxfId="412" priority="328" operator="greaterThan">
      <formula>0</formula>
    </cfRule>
    <cfRule type="cellIs" dxfId="411" priority="329" operator="lessThan">
      <formula>0</formula>
    </cfRule>
  </conditionalFormatting>
  <conditionalFormatting sqref="AT32:AU33">
    <cfRule type="cellIs" dxfId="410" priority="555" operator="lessThan">
      <formula>0</formula>
    </cfRule>
    <cfRule type="cellIs" dxfId="409" priority="554" operator="greaterThan">
      <formula>0</formula>
    </cfRule>
  </conditionalFormatting>
  <conditionalFormatting sqref="AT34:AU43">
    <cfRule type="cellIs" dxfId="408" priority="521" operator="lessThan">
      <formula>0</formula>
    </cfRule>
    <cfRule type="cellIs" dxfId="407" priority="520" operator="greaterThan">
      <formula>0</formula>
    </cfRule>
  </conditionalFormatting>
  <conditionalFormatting sqref="AT44:AU47">
    <cfRule type="cellIs" dxfId="406" priority="512" operator="lessThan">
      <formula>0</formula>
    </cfRule>
    <cfRule type="cellIs" dxfId="405" priority="511" operator="greaterThan">
      <formula>0</formula>
    </cfRule>
  </conditionalFormatting>
  <conditionalFormatting sqref="AT74:AU74 AU23">
    <cfRule type="cellIs" dxfId="404" priority="765" operator="equal">
      <formula>0</formula>
    </cfRule>
  </conditionalFormatting>
  <conditionalFormatting sqref="AT95:AU96">
    <cfRule type="cellIs" dxfId="403" priority="570" operator="greaterThan">
      <formula>0</formula>
    </cfRule>
    <cfRule type="cellIs" dxfId="402" priority="571" operator="lessThan">
      <formula>0</formula>
    </cfRule>
  </conditionalFormatting>
  <conditionalFormatting sqref="AT97:AU120 AT125:AU126 AT48:AU94 AT129:AU138 AT128 AT10:AU23">
    <cfRule type="cellIs" dxfId="401" priority="630" operator="lessThan">
      <formula>0</formula>
    </cfRule>
    <cfRule type="cellIs" dxfId="400" priority="629" operator="greaterThan">
      <formula>0</formula>
    </cfRule>
  </conditionalFormatting>
  <conditionalFormatting sqref="AT121:AU124">
    <cfRule type="cellIs" dxfId="399" priority="586" operator="greaterThan">
      <formula>0</formula>
    </cfRule>
    <cfRule type="cellIs" dxfId="398" priority="587" operator="lessThan">
      <formula>0</formula>
    </cfRule>
  </conditionalFormatting>
  <conditionalFormatting sqref="AT127:AU127">
    <cfRule type="cellIs" dxfId="397" priority="172" operator="lessThan">
      <formula>0</formula>
    </cfRule>
    <cfRule type="cellIs" dxfId="396" priority="171" operator="greaterThan">
      <formula>0</formula>
    </cfRule>
  </conditionalFormatting>
  <conditionalFormatting sqref="AT140:AU140">
    <cfRule type="cellIs" dxfId="395" priority="619" operator="greaterThan">
      <formula>0</formula>
    </cfRule>
    <cfRule type="cellIs" dxfId="394" priority="620" operator="lessThan">
      <formula>0</formula>
    </cfRule>
  </conditionalFormatting>
  <conditionalFormatting sqref="AU6:AU7">
    <cfRule type="cellIs" dxfId="393" priority="612" operator="equal">
      <formula>0</formula>
    </cfRule>
    <cfRule type="cellIs" dxfId="392" priority="611" operator="lessThan">
      <formula>100</formula>
    </cfRule>
  </conditionalFormatting>
  <conditionalFormatting sqref="AU8">
    <cfRule type="cellIs" dxfId="391" priority="613" operator="lessThan">
      <formula>100</formula>
    </cfRule>
    <cfRule type="cellIs" dxfId="390" priority="614" operator="equal">
      <formula>0</formula>
    </cfRule>
  </conditionalFormatting>
  <conditionalFormatting sqref="AU9">
    <cfRule type="cellIs" dxfId="389" priority="598" operator="lessThan">
      <formula>0</formula>
    </cfRule>
    <cfRule type="cellIs" dxfId="388" priority="599" operator="equal">
      <formula>0</formula>
    </cfRule>
    <cfRule type="cellIs" dxfId="387" priority="596" operator="equal">
      <formula>0</formula>
    </cfRule>
    <cfRule type="cellIs" dxfId="386" priority="597" operator="greaterThan">
      <formula>0</formula>
    </cfRule>
  </conditionalFormatting>
  <conditionalFormatting sqref="AU10 AU20">
    <cfRule type="cellIs" dxfId="385" priority="756" operator="equal">
      <formula>0</formula>
    </cfRule>
    <cfRule type="cellIs" dxfId="384" priority="755" operator="lessThan">
      <formula>100</formula>
    </cfRule>
  </conditionalFormatting>
  <conditionalFormatting sqref="AU11:AU21">
    <cfRule type="cellIs" dxfId="383" priority="761" operator="lessThan">
      <formula>100</formula>
    </cfRule>
    <cfRule type="cellIs" dxfId="382" priority="762" operator="equal">
      <formula>0</formula>
    </cfRule>
  </conditionalFormatting>
  <conditionalFormatting sqref="AU12 AU22">
    <cfRule type="cellIs" dxfId="381" priority="754" operator="equal">
      <formula>0</formula>
    </cfRule>
    <cfRule type="cellIs" dxfId="380" priority="753" operator="lessThan">
      <formula>100</formula>
    </cfRule>
  </conditionalFormatting>
  <conditionalFormatting sqref="AU13:AU15">
    <cfRule type="cellIs" dxfId="379" priority="757" operator="lessThan">
      <formula>100</formula>
    </cfRule>
    <cfRule type="cellIs" dxfId="378" priority="758" operator="equal">
      <formula>0</formula>
    </cfRule>
  </conditionalFormatting>
  <conditionalFormatting sqref="AU16">
    <cfRule type="cellIs" dxfId="377" priority="752" operator="equal">
      <formula>0</formula>
    </cfRule>
    <cfRule type="cellIs" dxfId="376" priority="751" operator="lessThan">
      <formula>100</formula>
    </cfRule>
  </conditionalFormatting>
  <conditionalFormatting sqref="AU17:AU18">
    <cfRule type="cellIs" dxfId="375" priority="760" operator="lessThan">
      <formula>100</formula>
    </cfRule>
    <cfRule type="cellIs" dxfId="374" priority="759" operator="lessThan">
      <formula>100</formula>
    </cfRule>
  </conditionalFormatting>
  <conditionalFormatting sqref="AU21">
    <cfRule type="cellIs" dxfId="373" priority="137" operator="lessThan">
      <formula>100</formula>
    </cfRule>
    <cfRule type="cellIs" dxfId="372" priority="136" operator="lessThan">
      <formula>100</formula>
    </cfRule>
  </conditionalFormatting>
  <conditionalFormatting sqref="AU24">
    <cfRule type="cellIs" dxfId="371" priority="585" operator="equal">
      <formula>0</formula>
    </cfRule>
    <cfRule type="cellIs" dxfId="370" priority="584" operator="lessThan">
      <formula>100</formula>
    </cfRule>
  </conditionalFormatting>
  <conditionalFormatting sqref="AU25">
    <cfRule type="cellIs" dxfId="369" priority="221" operator="equal">
      <formula>0</formula>
    </cfRule>
    <cfRule type="cellIs" dxfId="368" priority="220" operator="lessThan">
      <formula>100</formula>
    </cfRule>
  </conditionalFormatting>
  <conditionalFormatting sqref="AU26">
    <cfRule type="cellIs" dxfId="367" priority="218" operator="lessThan">
      <formula>100</formula>
    </cfRule>
    <cfRule type="cellIs" dxfId="366" priority="219" operator="equal">
      <formula>0</formula>
    </cfRule>
  </conditionalFormatting>
  <conditionalFormatting sqref="AU27">
    <cfRule type="cellIs" dxfId="365" priority="222" operator="equal">
      <formula>0</formula>
    </cfRule>
    <cfRule type="cellIs" dxfId="364" priority="223" operator="lessThan">
      <formula>100</formula>
    </cfRule>
  </conditionalFormatting>
  <conditionalFormatting sqref="AU28">
    <cfRule type="cellIs" dxfId="363" priority="400" operator="lessThan">
      <formula>100</formula>
    </cfRule>
    <cfRule type="cellIs" dxfId="362" priority="401" operator="equal">
      <formula>0</formula>
    </cfRule>
  </conditionalFormatting>
  <conditionalFormatting sqref="AU29">
    <cfRule type="cellIs" dxfId="361" priority="398" operator="lessThan">
      <formula>100</formula>
    </cfRule>
    <cfRule type="cellIs" dxfId="360" priority="399" operator="equal">
      <formula>0</formula>
    </cfRule>
  </conditionalFormatting>
  <conditionalFormatting sqref="AU30">
    <cfRule type="cellIs" dxfId="359" priority="69" operator="lessThan">
      <formula>100</formula>
    </cfRule>
    <cfRule type="cellIs" dxfId="358" priority="70" operator="equal">
      <formula>0</formula>
    </cfRule>
  </conditionalFormatting>
  <conditionalFormatting sqref="AU31">
    <cfRule type="cellIs" dxfId="357" priority="331" operator="lessThan">
      <formula>100</formula>
    </cfRule>
    <cfRule type="cellIs" dxfId="356" priority="332" operator="equal">
      <formula>0</formula>
    </cfRule>
  </conditionalFormatting>
  <conditionalFormatting sqref="AU32">
    <cfRule type="cellIs" dxfId="355" priority="560" operator="lessThan">
      <formula>100</formula>
    </cfRule>
    <cfRule type="cellIs" dxfId="354" priority="561" operator="equal">
      <formula>0</formula>
    </cfRule>
  </conditionalFormatting>
  <conditionalFormatting sqref="AU33">
    <cfRule type="cellIs" dxfId="353" priority="558" operator="equal">
      <formula>0</formula>
    </cfRule>
    <cfRule type="cellIs" dxfId="352" priority="557" operator="lessThan">
      <formula>100</formula>
    </cfRule>
  </conditionalFormatting>
  <conditionalFormatting sqref="AU34:AU35">
    <cfRule type="cellIs" dxfId="351" priority="534" operator="lessThan">
      <formula>100</formula>
    </cfRule>
    <cfRule type="cellIs" dxfId="350" priority="533" operator="lessThan">
      <formula>100</formula>
    </cfRule>
  </conditionalFormatting>
  <conditionalFormatting sqref="AU34:AU36 AU38 AU43">
    <cfRule type="cellIs" dxfId="349" priority="536" operator="equal">
      <formula>0</formula>
    </cfRule>
  </conditionalFormatting>
  <conditionalFormatting sqref="AU36 AU38 AU43">
    <cfRule type="cellIs" dxfId="348" priority="535" operator="lessThan">
      <formula>100</formula>
    </cfRule>
  </conditionalFormatting>
  <conditionalFormatting sqref="AU37">
    <cfRule type="cellIs" dxfId="347" priority="530" operator="equal">
      <formula>0</formula>
    </cfRule>
    <cfRule type="cellIs" dxfId="346" priority="529" operator="lessThan">
      <formula>100</formula>
    </cfRule>
  </conditionalFormatting>
  <conditionalFormatting sqref="AU39">
    <cfRule type="cellIs" dxfId="345" priority="528" operator="equal">
      <formula>0</formula>
    </cfRule>
    <cfRule type="cellIs" dxfId="344" priority="527" operator="lessThan">
      <formula>100</formula>
    </cfRule>
  </conditionalFormatting>
  <conditionalFormatting sqref="AU40">
    <cfRule type="cellIs" dxfId="343" priority="532" operator="equal">
      <formula>0</formula>
    </cfRule>
    <cfRule type="cellIs" dxfId="342" priority="531" operator="lessThan">
      <formula>100</formula>
    </cfRule>
  </conditionalFormatting>
  <conditionalFormatting sqref="AU41:AU42">
    <cfRule type="cellIs" dxfId="341" priority="522" operator="lessThan">
      <formula>100</formula>
    </cfRule>
    <cfRule type="cellIs" dxfId="340" priority="523" operator="equal">
      <formula>0</formula>
    </cfRule>
  </conditionalFormatting>
  <conditionalFormatting sqref="AU44:AU47">
    <cfRule type="cellIs" dxfId="339" priority="514" operator="equal">
      <formula>0</formula>
    </cfRule>
    <cfRule type="cellIs" dxfId="338" priority="513" operator="lessThan">
      <formula>100</formula>
    </cfRule>
  </conditionalFormatting>
  <conditionalFormatting sqref="AU48:AU49">
    <cfRule type="cellIs" dxfId="337" priority="743" operator="lessThan">
      <formula>100</formula>
    </cfRule>
    <cfRule type="cellIs" dxfId="336" priority="742" operator="lessThan">
      <formula>100</formula>
    </cfRule>
  </conditionalFormatting>
  <conditionalFormatting sqref="AU48:AU50 AU52 AU57 AU113 AU129:AU138">
    <cfRule type="cellIs" dxfId="335" priority="745" operator="equal">
      <formula>0</formula>
    </cfRule>
  </conditionalFormatting>
  <conditionalFormatting sqref="AU50 AU52 AU57 AU113 AU129:AU138">
    <cfRule type="cellIs" dxfId="334" priority="744" operator="lessThan">
      <formula>100</formula>
    </cfRule>
  </conditionalFormatting>
  <conditionalFormatting sqref="AU55">
    <cfRule type="cellIs" dxfId="333" priority="731" operator="equal">
      <formula>0</formula>
    </cfRule>
    <cfRule type="cellIs" dxfId="332" priority="730" operator="lessThan">
      <formula>100</formula>
    </cfRule>
  </conditionalFormatting>
  <conditionalFormatting sqref="AU56 AU133 AU51">
    <cfRule type="cellIs" dxfId="331" priority="739" operator="equal">
      <formula>0</formula>
    </cfRule>
    <cfRule type="cellIs" dxfId="330" priority="738" operator="lessThan">
      <formula>100</formula>
    </cfRule>
  </conditionalFormatting>
  <conditionalFormatting sqref="AU58 AU114 AU135 AU53 AU130">
    <cfRule type="cellIs" dxfId="329" priority="737" operator="equal">
      <formula>0</formula>
    </cfRule>
    <cfRule type="cellIs" dxfId="328" priority="736" operator="lessThan">
      <formula>100</formula>
    </cfRule>
  </conditionalFormatting>
  <conditionalFormatting sqref="AU59:AU60 AU54 AU131:AU138">
    <cfRule type="cellIs" dxfId="327" priority="740" operator="lessThan">
      <formula>100</formula>
    </cfRule>
  </conditionalFormatting>
  <conditionalFormatting sqref="AU59:AU60 AU136:AU138 AU54 AU131:AU132">
    <cfRule type="cellIs" dxfId="326" priority="741" operator="equal">
      <formula>0</formula>
    </cfRule>
  </conditionalFormatting>
  <conditionalFormatting sqref="AU61">
    <cfRule type="cellIs" dxfId="325" priority="728" operator="lessThan">
      <formula>100</formula>
    </cfRule>
    <cfRule type="cellIs" dxfId="324" priority="727" operator="lessThan">
      <formula>100</formula>
    </cfRule>
    <cfRule type="cellIs" dxfId="323" priority="729" operator="equal">
      <formula>0</formula>
    </cfRule>
  </conditionalFormatting>
  <conditionalFormatting sqref="AU62">
    <cfRule type="cellIs" dxfId="322" priority="724" operator="lessThan">
      <formula>100</formula>
    </cfRule>
    <cfRule type="cellIs" dxfId="321" priority="723" operator="lessThan">
      <formula>100</formula>
    </cfRule>
  </conditionalFormatting>
  <conditionalFormatting sqref="AU62:AU63 AU65">
    <cfRule type="cellIs" dxfId="320" priority="726" operator="equal">
      <formula>0</formula>
    </cfRule>
  </conditionalFormatting>
  <conditionalFormatting sqref="AU63 AU65">
    <cfRule type="cellIs" dxfId="319" priority="725" operator="lessThan">
      <formula>100</formula>
    </cfRule>
  </conditionalFormatting>
  <conditionalFormatting sqref="AU64">
    <cfRule type="cellIs" dxfId="318" priority="721" operator="lessThan">
      <formula>100</formula>
    </cfRule>
    <cfRule type="cellIs" dxfId="317" priority="722" operator="equal">
      <formula>0</formula>
    </cfRule>
  </conditionalFormatting>
  <conditionalFormatting sqref="AU66">
    <cfRule type="cellIs" dxfId="316" priority="639" operator="equal">
      <formula>0</formula>
    </cfRule>
    <cfRule type="cellIs" dxfId="315" priority="638" operator="lessThan">
      <formula>100</formula>
    </cfRule>
  </conditionalFormatting>
  <conditionalFormatting sqref="AU67">
    <cfRule type="cellIs" dxfId="314" priority="637" operator="equal">
      <formula>0</formula>
    </cfRule>
    <cfRule type="cellIs" dxfId="313" priority="636" operator="lessThan">
      <formula>100</formula>
    </cfRule>
  </conditionalFormatting>
  <conditionalFormatting sqref="AU68:AU70">
    <cfRule type="cellIs" dxfId="312" priority="641" operator="equal">
      <formula>0</formula>
    </cfRule>
    <cfRule type="cellIs" dxfId="311" priority="640" operator="lessThan">
      <formula>100</formula>
    </cfRule>
  </conditionalFormatting>
  <conditionalFormatting sqref="AU71">
    <cfRule type="cellIs" dxfId="310" priority="635" operator="equal">
      <formula>0</formula>
    </cfRule>
    <cfRule type="cellIs" dxfId="309" priority="634" operator="lessThan">
      <formula>100</formula>
    </cfRule>
  </conditionalFormatting>
  <conditionalFormatting sqref="AU72:AU73">
    <cfRule type="cellIs" dxfId="308" priority="644" operator="equal">
      <formula>0</formula>
    </cfRule>
    <cfRule type="cellIs" dxfId="307" priority="643" operator="lessThan">
      <formula>100</formula>
    </cfRule>
    <cfRule type="cellIs" dxfId="306" priority="642" operator="lessThan">
      <formula>100</formula>
    </cfRule>
  </conditionalFormatting>
  <conditionalFormatting sqref="AU74 AU23 AV125 AV10 AV48 AV97:AV100 AV50 AV54 AV56 AV58 AV60:AV61 AV66 AV72 AV75 AV85 AV104 AV115 AV109 AV111:AV113 AV129:AV138 AV92 AV21:AV22 AV24">
    <cfRule type="cellIs" dxfId="305" priority="764" operator="lessThan">
      <formula>100</formula>
    </cfRule>
  </conditionalFormatting>
  <conditionalFormatting sqref="AU75:AU76">
    <cfRule type="cellIs" dxfId="304" priority="716" operator="lessThan">
      <formula>100</formula>
    </cfRule>
    <cfRule type="cellIs" dxfId="303" priority="715" operator="lessThan">
      <formula>100</formula>
    </cfRule>
  </conditionalFormatting>
  <conditionalFormatting sqref="AU75:AU77 AU79 AU84">
    <cfRule type="cellIs" dxfId="302" priority="718" operator="equal">
      <formula>0</formula>
    </cfRule>
  </conditionalFormatting>
  <conditionalFormatting sqref="AU77 AU79 AU84">
    <cfRule type="cellIs" dxfId="301" priority="717" operator="lessThan">
      <formula>100</formula>
    </cfRule>
  </conditionalFormatting>
  <conditionalFormatting sqref="AU80">
    <cfRule type="cellIs" dxfId="300" priority="710" operator="equal">
      <formula>0</formula>
    </cfRule>
    <cfRule type="cellIs" dxfId="299" priority="709" operator="lessThan">
      <formula>100</formula>
    </cfRule>
  </conditionalFormatting>
  <conditionalFormatting sqref="AU81">
    <cfRule type="cellIs" dxfId="298" priority="714" operator="equal">
      <formula>0</formula>
    </cfRule>
    <cfRule type="cellIs" dxfId="297" priority="713" operator="lessThan">
      <formula>100</formula>
    </cfRule>
  </conditionalFormatting>
  <conditionalFormatting sqref="AU82">
    <cfRule type="cellIs" dxfId="296" priority="704" operator="equal">
      <formula>0</formula>
    </cfRule>
    <cfRule type="cellIs" dxfId="295" priority="703" operator="lessThan">
      <formula>100</formula>
    </cfRule>
  </conditionalFormatting>
  <conditionalFormatting sqref="AU83 AU78">
    <cfRule type="cellIs" dxfId="294" priority="711" operator="lessThan">
      <formula>100</formula>
    </cfRule>
    <cfRule type="cellIs" dxfId="293" priority="712" operator="equal">
      <formula>0</formula>
    </cfRule>
  </conditionalFormatting>
  <conditionalFormatting sqref="AU85:AU86">
    <cfRule type="cellIs" dxfId="292" priority="700" operator="lessThan">
      <formula>100</formula>
    </cfRule>
    <cfRule type="cellIs" dxfId="291" priority="699" operator="lessThan">
      <formula>100</formula>
    </cfRule>
  </conditionalFormatting>
  <conditionalFormatting sqref="AU85:AU87 AU89">
    <cfRule type="cellIs" dxfId="290" priority="702" operator="equal">
      <formula>0</formula>
    </cfRule>
  </conditionalFormatting>
  <conditionalFormatting sqref="AU87 AU89">
    <cfRule type="cellIs" dxfId="289" priority="701" operator="lessThan">
      <formula>100</formula>
    </cfRule>
  </conditionalFormatting>
  <conditionalFormatting sqref="AU88">
    <cfRule type="cellIs" dxfId="288" priority="696" operator="equal">
      <formula>0</formula>
    </cfRule>
    <cfRule type="cellIs" dxfId="287" priority="695" operator="lessThan">
      <formula>100</formula>
    </cfRule>
  </conditionalFormatting>
  <conditionalFormatting sqref="AU90">
    <cfRule type="cellIs" dxfId="286" priority="694" operator="equal">
      <formula>0</formula>
    </cfRule>
    <cfRule type="cellIs" dxfId="285" priority="693" operator="lessThan">
      <formula>100</formula>
    </cfRule>
  </conditionalFormatting>
  <conditionalFormatting sqref="AU91">
    <cfRule type="cellIs" dxfId="284" priority="697" operator="lessThan">
      <formula>100</formula>
    </cfRule>
    <cfRule type="cellIs" dxfId="283" priority="698" operator="equal">
      <formula>0</formula>
    </cfRule>
  </conditionalFormatting>
  <conditionalFormatting sqref="AU92:AU93">
    <cfRule type="cellIs" dxfId="282" priority="686" operator="lessThan">
      <formula>100</formula>
    </cfRule>
    <cfRule type="cellIs" dxfId="281" priority="687" operator="lessThan">
      <formula>100</formula>
    </cfRule>
  </conditionalFormatting>
  <conditionalFormatting sqref="AU92:AU94">
    <cfRule type="cellIs" dxfId="280" priority="689" operator="equal">
      <formula>0</formula>
    </cfRule>
  </conditionalFormatting>
  <conditionalFormatting sqref="AU94">
    <cfRule type="cellIs" dxfId="279" priority="688" operator="lessThan">
      <formula>100</formula>
    </cfRule>
  </conditionalFormatting>
  <conditionalFormatting sqref="AU95:AU96">
    <cfRule type="cellIs" dxfId="278" priority="573" operator="lessThan">
      <formula>100</formula>
    </cfRule>
    <cfRule type="cellIs" dxfId="277" priority="574" operator="equal">
      <formula>0</formula>
    </cfRule>
  </conditionalFormatting>
  <conditionalFormatting sqref="AU97:AU98">
    <cfRule type="cellIs" dxfId="276" priority="682" operator="lessThan">
      <formula>100</formula>
    </cfRule>
    <cfRule type="cellIs" dxfId="275" priority="683" operator="lessThan">
      <formula>100</formula>
    </cfRule>
  </conditionalFormatting>
  <conditionalFormatting sqref="AU97:AU99">
    <cfRule type="cellIs" dxfId="274" priority="685" operator="equal">
      <formula>0</formula>
    </cfRule>
  </conditionalFormatting>
  <conditionalFormatting sqref="AU99">
    <cfRule type="cellIs" dxfId="273" priority="684" operator="lessThan">
      <formula>100</formula>
    </cfRule>
  </conditionalFormatting>
  <conditionalFormatting sqref="AU100:AU101">
    <cfRule type="cellIs" dxfId="272" priority="678" operator="lessThan">
      <formula>100</formula>
    </cfRule>
    <cfRule type="cellIs" dxfId="271" priority="679" operator="lessThan">
      <formula>100</formula>
    </cfRule>
  </conditionalFormatting>
  <conditionalFormatting sqref="AU100:AU102">
    <cfRule type="cellIs" dxfId="270" priority="681" operator="equal">
      <formula>0</formula>
    </cfRule>
  </conditionalFormatting>
  <conditionalFormatting sqref="AU102">
    <cfRule type="cellIs" dxfId="269" priority="680" operator="lessThan">
      <formula>100</formula>
    </cfRule>
  </conditionalFormatting>
  <conditionalFormatting sqref="AU103">
    <cfRule type="cellIs" dxfId="268" priority="676" operator="lessThan">
      <formula>100</formula>
    </cfRule>
    <cfRule type="cellIs" dxfId="267" priority="677" operator="equal">
      <formula>0</formula>
    </cfRule>
  </conditionalFormatting>
  <conditionalFormatting sqref="AU104:AU105">
    <cfRule type="cellIs" dxfId="266" priority="671" operator="lessThan">
      <formula>100</formula>
    </cfRule>
    <cfRule type="cellIs" dxfId="265" priority="672" operator="lessThan">
      <formula>100</formula>
    </cfRule>
  </conditionalFormatting>
  <conditionalFormatting sqref="AU104:AU106 AU108">
    <cfRule type="cellIs" dxfId="264" priority="674" operator="equal">
      <formula>0</formula>
    </cfRule>
  </conditionalFormatting>
  <conditionalFormatting sqref="AU106 AU108">
    <cfRule type="cellIs" dxfId="263" priority="673" operator="lessThan">
      <formula>100</formula>
    </cfRule>
  </conditionalFormatting>
  <conditionalFormatting sqref="AU107">
    <cfRule type="cellIs" dxfId="262" priority="670" operator="equal">
      <formula>0</formula>
    </cfRule>
    <cfRule type="cellIs" dxfId="261" priority="669" operator="lessThan">
      <formula>100</formula>
    </cfRule>
  </conditionalFormatting>
  <conditionalFormatting sqref="AU109:AU110">
    <cfRule type="cellIs" dxfId="260" priority="664" operator="lessThan">
      <formula>100</formula>
    </cfRule>
    <cfRule type="cellIs" dxfId="259" priority="663" operator="lessThan">
      <formula>100</formula>
    </cfRule>
  </conditionalFormatting>
  <conditionalFormatting sqref="AU109:AU111">
    <cfRule type="cellIs" dxfId="258" priority="666" operator="equal">
      <formula>0</formula>
    </cfRule>
  </conditionalFormatting>
  <conditionalFormatting sqref="AU111">
    <cfRule type="cellIs" dxfId="257" priority="665" operator="lessThan">
      <formula>100</formula>
    </cfRule>
  </conditionalFormatting>
  <conditionalFormatting sqref="AU112">
    <cfRule type="cellIs" dxfId="256" priority="662" operator="equal">
      <formula>0</formula>
    </cfRule>
    <cfRule type="cellIs" dxfId="255" priority="661" operator="lessThan">
      <formula>100</formula>
    </cfRule>
  </conditionalFormatting>
  <conditionalFormatting sqref="AU115:AU116">
    <cfRule type="cellIs" dxfId="254" priority="657" operator="lessThan">
      <formula>100</formula>
    </cfRule>
    <cfRule type="cellIs" dxfId="253" priority="656" operator="lessThan">
      <formula>100</formula>
    </cfRule>
  </conditionalFormatting>
  <conditionalFormatting sqref="AU115:AU117 AU119">
    <cfRule type="cellIs" dxfId="252" priority="659" operator="equal">
      <formula>0</formula>
    </cfRule>
  </conditionalFormatting>
  <conditionalFormatting sqref="AU117 AU119">
    <cfRule type="cellIs" dxfId="251" priority="658" operator="lessThan">
      <formula>100</formula>
    </cfRule>
  </conditionalFormatting>
  <conditionalFormatting sqref="AU118">
    <cfRule type="cellIs" dxfId="250" priority="655" operator="equal">
      <formula>0</formula>
    </cfRule>
    <cfRule type="cellIs" dxfId="249" priority="654" operator="lessThan">
      <formula>100</formula>
    </cfRule>
  </conditionalFormatting>
  <conditionalFormatting sqref="AU120">
    <cfRule type="cellIs" dxfId="248" priority="651" operator="equal">
      <formula>0</formula>
    </cfRule>
    <cfRule type="cellIs" dxfId="247" priority="650" operator="lessThan">
      <formula>100</formula>
    </cfRule>
  </conditionalFormatting>
  <conditionalFormatting sqref="AU121:AU122">
    <cfRule type="cellIs" dxfId="246" priority="591" operator="lessThan">
      <formula>100</formula>
    </cfRule>
    <cfRule type="cellIs" dxfId="245" priority="592" operator="lessThan">
      <formula>100</formula>
    </cfRule>
  </conditionalFormatting>
  <conditionalFormatting sqref="AU121:AU123">
    <cfRule type="cellIs" dxfId="244" priority="594" operator="equal">
      <formula>0</formula>
    </cfRule>
  </conditionalFormatting>
  <conditionalFormatting sqref="AU123">
    <cfRule type="cellIs" dxfId="243" priority="593" operator="lessThan">
      <formula>100</formula>
    </cfRule>
  </conditionalFormatting>
  <conditionalFormatting sqref="AU124">
    <cfRule type="cellIs" dxfId="242" priority="589" operator="lessThan">
      <formula>100</formula>
    </cfRule>
    <cfRule type="cellIs" dxfId="241" priority="590" operator="equal">
      <formula>0</formula>
    </cfRule>
  </conditionalFormatting>
  <conditionalFormatting sqref="AU125:AU126">
    <cfRule type="cellIs" dxfId="240" priority="646" operator="lessThan">
      <formula>100</formula>
    </cfRule>
    <cfRule type="cellIs" dxfId="239" priority="647" operator="lessThan">
      <formula>100</formula>
    </cfRule>
    <cfRule type="cellIs" dxfId="238" priority="648" operator="equal">
      <formula>0</formula>
    </cfRule>
  </conditionalFormatting>
  <conditionalFormatting sqref="AU127">
    <cfRule type="cellIs" dxfId="237" priority="174" operator="lessThan">
      <formula>100</formula>
    </cfRule>
    <cfRule type="cellIs" dxfId="236" priority="175" operator="equal">
      <formula>0</formula>
    </cfRule>
  </conditionalFormatting>
  <conditionalFormatting sqref="AU128">
    <cfRule type="cellIs" dxfId="235" priority="152" operator="equal">
      <formula>0</formula>
    </cfRule>
    <cfRule type="cellIs" dxfId="234" priority="151" operator="lessThan">
      <formula>100</formula>
    </cfRule>
    <cfRule type="cellIs" dxfId="233" priority="148" operator="greaterThan">
      <formula>0</formula>
    </cfRule>
    <cfRule type="cellIs" dxfId="232" priority="149" operator="lessThan">
      <formula>0</formula>
    </cfRule>
    <cfRule type="cellIs" dxfId="231" priority="150" operator="lessThan">
      <formula>100</formula>
    </cfRule>
  </conditionalFormatting>
  <conditionalFormatting sqref="AU139">
    <cfRule type="cellIs" dxfId="230" priority="510" operator="lessThan">
      <formula>0</formula>
    </cfRule>
    <cfRule type="cellIs" dxfId="229" priority="506" operator="lessThan">
      <formula>100</formula>
    </cfRule>
    <cfRule type="cellIs" dxfId="228" priority="507" operator="lessThan">
      <formula>100</formula>
    </cfRule>
    <cfRule type="cellIs" dxfId="227" priority="508" operator="equal">
      <formula>0</formula>
    </cfRule>
    <cfRule type="cellIs" dxfId="226" priority="509" operator="greaterThan">
      <formula>0</formula>
    </cfRule>
  </conditionalFormatting>
  <conditionalFormatting sqref="AU140">
    <cfRule type="cellIs" dxfId="225" priority="616" operator="lessThan">
      <formula>100</formula>
    </cfRule>
    <cfRule type="cellIs" dxfId="224" priority="624" operator="equal">
      <formula>0</formula>
    </cfRule>
    <cfRule type="cellIs" dxfId="223" priority="623" operator="lessThan">
      <formula>100</formula>
    </cfRule>
    <cfRule type="cellIs" dxfId="222" priority="617" operator="equal">
      <formula>0</formula>
    </cfRule>
    <cfRule type="cellIs" dxfId="221" priority="615" operator="lessThan">
      <formula>100</formula>
    </cfRule>
    <cfRule type="cellIs" dxfId="220" priority="622" operator="lessThan">
      <formula>100</formula>
    </cfRule>
  </conditionalFormatting>
  <conditionalFormatting sqref="AV2">
    <cfRule type="cellIs" dxfId="219" priority="763" operator="lessThan">
      <formula>100</formula>
    </cfRule>
  </conditionalFormatting>
  <conditionalFormatting sqref="AV5">
    <cfRule type="cellIs" dxfId="218" priority="645" operator="lessThan">
      <formula>100</formula>
    </cfRule>
  </conditionalFormatting>
  <conditionalFormatting sqref="AV6:AV8">
    <cfRule type="cellIs" dxfId="217" priority="606" operator="lessThan">
      <formula>100</formula>
    </cfRule>
    <cfRule type="cellIs" dxfId="216" priority="609" operator="lessThan">
      <formula>100</formula>
    </cfRule>
  </conditionalFormatting>
  <conditionalFormatting sqref="AV9">
    <cfRule type="cellIs" dxfId="215" priority="600" operator="lessThan">
      <formula>100</formula>
    </cfRule>
    <cfRule type="cellIs" dxfId="214" priority="603" operator="lessThan">
      <formula>100</formula>
    </cfRule>
    <cfRule type="cellIs" dxfId="213" priority="605" operator="lessThan">
      <formula>100</formula>
    </cfRule>
  </conditionalFormatting>
  <conditionalFormatting sqref="AV11:AV20">
    <cfRule type="cellIs" dxfId="212" priority="134" operator="lessThan">
      <formula>100</formula>
    </cfRule>
  </conditionalFormatting>
  <conditionalFormatting sqref="AV23">
    <cfRule type="cellIs" dxfId="211" priority="50" operator="lessThan">
      <formula>100</formula>
    </cfRule>
  </conditionalFormatting>
  <conditionalFormatting sqref="AV25">
    <cfRule type="cellIs" dxfId="210" priority="209" operator="lessThan">
      <formula>100</formula>
    </cfRule>
  </conditionalFormatting>
  <conditionalFormatting sqref="AV26:AV27">
    <cfRule type="cellIs" dxfId="209" priority="211" operator="lessThan">
      <formula>0</formula>
    </cfRule>
    <cfRule type="cellIs" dxfId="208" priority="212" operator="lessThan">
      <formula>100</formula>
    </cfRule>
    <cfRule type="cellIs" dxfId="207" priority="213" operator="equal">
      <formula>0</formula>
    </cfRule>
    <cfRule type="cellIs" dxfId="206" priority="210" operator="greaterThan">
      <formula>0</formula>
    </cfRule>
  </conditionalFormatting>
  <conditionalFormatting sqref="AV28:AV29">
    <cfRule type="cellIs" dxfId="205" priority="402" operator="lessThan">
      <formula>100</formula>
    </cfRule>
  </conditionalFormatting>
  <conditionalFormatting sqref="AV30">
    <cfRule type="cellIs" dxfId="204" priority="71" operator="lessThan">
      <formula>100</formula>
    </cfRule>
  </conditionalFormatting>
  <conditionalFormatting sqref="AV31">
    <cfRule type="cellIs" dxfId="203" priority="333" operator="lessThan">
      <formula>100</formula>
    </cfRule>
  </conditionalFormatting>
  <conditionalFormatting sqref="AV32">
    <cfRule type="cellIs" dxfId="202" priority="562" operator="lessThan">
      <formula>100</formula>
    </cfRule>
  </conditionalFormatting>
  <conditionalFormatting sqref="AV33">
    <cfRule type="cellIs" dxfId="201" priority="204" operator="lessThan">
      <formula>100</formula>
    </cfRule>
  </conditionalFormatting>
  <conditionalFormatting sqref="AV34:AV43">
    <cfRule type="cellIs" dxfId="200" priority="537" operator="lessThan">
      <formula>100</formula>
    </cfRule>
  </conditionalFormatting>
  <conditionalFormatting sqref="AV44">
    <cfRule type="cellIs" dxfId="199" priority="515" operator="lessThan">
      <formula>100</formula>
    </cfRule>
  </conditionalFormatting>
  <conditionalFormatting sqref="AV45:AV47">
    <cfRule type="cellIs" dxfId="198" priority="202" operator="lessThan">
      <formula>100</formula>
    </cfRule>
  </conditionalFormatting>
  <conditionalFormatting sqref="AV49">
    <cfRule type="cellIs" dxfId="197" priority="201" operator="lessThan">
      <formula>100</formula>
    </cfRule>
  </conditionalFormatting>
  <conditionalFormatting sqref="AV51:AV53">
    <cfRule type="cellIs" dxfId="196" priority="200" operator="lessThan">
      <formula>100</formula>
    </cfRule>
  </conditionalFormatting>
  <conditionalFormatting sqref="AV55">
    <cfRule type="cellIs" dxfId="195" priority="199" operator="lessThan">
      <formula>100</formula>
    </cfRule>
  </conditionalFormatting>
  <conditionalFormatting sqref="AV57">
    <cfRule type="cellIs" dxfId="194" priority="198" operator="lessThan">
      <formula>100</formula>
    </cfRule>
  </conditionalFormatting>
  <conditionalFormatting sqref="AV59">
    <cfRule type="cellIs" dxfId="193" priority="197" operator="lessThan">
      <formula>100</formula>
    </cfRule>
  </conditionalFormatting>
  <conditionalFormatting sqref="AV62:AV65">
    <cfRule type="cellIs" dxfId="192" priority="196" operator="lessThan">
      <formula>100</formula>
    </cfRule>
  </conditionalFormatting>
  <conditionalFormatting sqref="AV67:AV71">
    <cfRule type="cellIs" dxfId="191" priority="195" operator="lessThan">
      <formula>100</formula>
    </cfRule>
  </conditionalFormatting>
  <conditionalFormatting sqref="AV73:AV74">
    <cfRule type="cellIs" dxfId="190" priority="194" operator="lessThan">
      <formula>100</formula>
    </cfRule>
  </conditionalFormatting>
  <conditionalFormatting sqref="AV76:AV84">
    <cfRule type="cellIs" dxfId="189" priority="192" operator="lessThan">
      <formula>100</formula>
    </cfRule>
  </conditionalFormatting>
  <conditionalFormatting sqref="AV86:AV91">
    <cfRule type="cellIs" dxfId="188" priority="147" operator="lessThan">
      <formula>100</formula>
    </cfRule>
  </conditionalFormatting>
  <conditionalFormatting sqref="AV93:AV96">
    <cfRule type="cellIs" dxfId="187" priority="146" operator="lessThan">
      <formula>100</formula>
    </cfRule>
  </conditionalFormatting>
  <conditionalFormatting sqref="AV101:AV103">
    <cfRule type="cellIs" dxfId="186" priority="191" operator="lessThan">
      <formula>100</formula>
    </cfRule>
  </conditionalFormatting>
  <conditionalFormatting sqref="AV105:AV108">
    <cfRule type="cellIs" dxfId="185" priority="188" operator="lessThan">
      <formula>100</formula>
    </cfRule>
  </conditionalFormatting>
  <conditionalFormatting sqref="AV110">
    <cfRule type="cellIs" dxfId="184" priority="185" operator="lessThan">
      <formula>100</formula>
    </cfRule>
  </conditionalFormatting>
  <conditionalFormatting sqref="AV114">
    <cfRule type="cellIs" dxfId="183" priority="189" operator="lessThan">
      <formula>100</formula>
    </cfRule>
  </conditionalFormatting>
  <conditionalFormatting sqref="AV116:AV120">
    <cfRule type="cellIs" dxfId="182" priority="183" operator="lessThan">
      <formula>100</formula>
    </cfRule>
  </conditionalFormatting>
  <conditionalFormatting sqref="AV121">
    <cfRule type="cellIs" dxfId="181" priority="595" operator="lessThan">
      <formula>100</formula>
    </cfRule>
  </conditionalFormatting>
  <conditionalFormatting sqref="AV122:AV124">
    <cfRule type="cellIs" dxfId="180" priority="181" operator="lessThan">
      <formula>100</formula>
    </cfRule>
  </conditionalFormatting>
  <conditionalFormatting sqref="AV126">
    <cfRule type="cellIs" dxfId="179" priority="179" operator="lessThan">
      <formula>100</formula>
    </cfRule>
  </conditionalFormatting>
  <conditionalFormatting sqref="AV127">
    <cfRule type="cellIs" dxfId="178" priority="170" operator="lessThan">
      <formula>100</formula>
    </cfRule>
  </conditionalFormatting>
  <conditionalFormatting sqref="AV128">
    <cfRule type="cellIs" dxfId="177" priority="168" operator="lessThan">
      <formula>100</formula>
    </cfRule>
  </conditionalFormatting>
  <conditionalFormatting sqref="AV139">
    <cfRule type="cellIs" dxfId="176" priority="625" operator="lessThan">
      <formula>100</formula>
    </cfRule>
    <cfRule type="cellIs" dxfId="175" priority="628" operator="lessThan">
      <formula>100</formula>
    </cfRule>
  </conditionalFormatting>
  <conditionalFormatting sqref="AV140">
    <cfRule type="cellIs" dxfId="174" priority="618" operator="lessThan">
      <formula>100</formula>
    </cfRule>
    <cfRule type="cellIs" dxfId="173" priority="621" operator="lessThan">
      <formula>100</formula>
    </cfRule>
  </conditionalFormatting>
  <conditionalFormatting sqref="AW6">
    <cfRule type="cellIs" dxfId="172" priority="1699" operator="lessThan">
      <formula>100</formula>
    </cfRule>
    <cfRule type="cellIs" dxfId="171" priority="1700" operator="equal">
      <formula>0</formula>
    </cfRule>
  </conditionalFormatting>
  <conditionalFormatting sqref="AW9">
    <cfRule type="cellIs" dxfId="170" priority="1694" operator="lessThan">
      <formula>100</formula>
    </cfRule>
    <cfRule type="cellIs" dxfId="169" priority="1697" operator="lessThan">
      <formula>100</formula>
    </cfRule>
    <cfRule type="cellIs" dxfId="168" priority="1696" operator="equal">
      <formula>0</formula>
    </cfRule>
    <cfRule type="cellIs" dxfId="167" priority="1695" operator="lessThan">
      <formula>100</formula>
    </cfRule>
  </conditionalFormatting>
  <conditionalFormatting sqref="AW10">
    <cfRule type="cellIs" dxfId="166" priority="1698" operator="lessThan">
      <formula>100</formula>
    </cfRule>
  </conditionalFormatting>
  <conditionalFormatting sqref="AW17">
    <cfRule type="cellIs" dxfId="165" priority="991" operator="lessThan">
      <formula>100</formula>
    </cfRule>
  </conditionalFormatting>
  <conditionalFormatting sqref="AW18:AW24 AW11:AW16">
    <cfRule type="cellIs" dxfId="164" priority="992" operator="lessThan">
      <formula>100</formula>
    </cfRule>
  </conditionalFormatting>
  <conditionalFormatting sqref="AW32">
    <cfRule type="cellIs" dxfId="163" priority="1683" operator="lessThan">
      <formula>100</formula>
    </cfRule>
  </conditionalFormatting>
  <conditionalFormatting sqref="AW34 AW39:AW41">
    <cfRule type="cellIs" dxfId="162" priority="1685" operator="lessThan">
      <formula>100</formula>
    </cfRule>
  </conditionalFormatting>
  <conditionalFormatting sqref="AW35:AW37">
    <cfRule type="cellIs" dxfId="161" priority="57" operator="lessThan">
      <formula>100</formula>
    </cfRule>
  </conditionalFormatting>
  <conditionalFormatting sqref="AW48:AW51 AW57:AW60 AW55">
    <cfRule type="cellIs" dxfId="160" priority="1687" operator="lessThan">
      <formula>100</formula>
    </cfRule>
  </conditionalFormatting>
  <conditionalFormatting sqref="AW61 AW65">
    <cfRule type="cellIs" dxfId="159" priority="984" operator="lessThan">
      <formula>100</formula>
    </cfRule>
  </conditionalFormatting>
  <conditionalFormatting sqref="AW66">
    <cfRule type="cellIs" dxfId="158" priority="1689" operator="lessThan">
      <formula>100</formula>
    </cfRule>
  </conditionalFormatting>
  <conditionalFormatting sqref="AW67:AW68 AW72:AW73">
    <cfRule type="cellIs" dxfId="157" priority="982" operator="lessThan">
      <formula>100</formula>
    </cfRule>
  </conditionalFormatting>
  <conditionalFormatting sqref="AW75">
    <cfRule type="cellIs" dxfId="156" priority="193" operator="lessThan">
      <formula>100</formula>
    </cfRule>
  </conditionalFormatting>
  <conditionalFormatting sqref="AW100:AW101 AW103">
    <cfRule type="cellIs" dxfId="155" priority="1691" operator="lessThan">
      <formula>100</formula>
    </cfRule>
  </conditionalFormatting>
  <conditionalFormatting sqref="AW102">
    <cfRule type="cellIs" dxfId="154" priority="190" operator="lessThan">
      <formula>100</formula>
    </cfRule>
  </conditionalFormatting>
  <conditionalFormatting sqref="AW109:AW112">
    <cfRule type="cellIs" dxfId="153" priority="1693" operator="lessThan">
      <formula>100</formula>
    </cfRule>
  </conditionalFormatting>
  <conditionalFormatting sqref="AX11">
    <cfRule type="cellIs" dxfId="152" priority="990" operator="lessThan">
      <formula>100</formula>
    </cfRule>
  </conditionalFormatting>
  <conditionalFormatting sqref="AX12">
    <cfRule type="cellIs" dxfId="151" priority="989" operator="lessThan">
      <formula>100</formula>
    </cfRule>
  </conditionalFormatting>
  <conditionalFormatting sqref="AX13 AX15 AX18 AX20:AX22 AX24">
    <cfRule type="cellIs" dxfId="150" priority="993" operator="lessThan">
      <formula>100</formula>
    </cfRule>
  </conditionalFormatting>
  <conditionalFormatting sqref="AX14">
    <cfRule type="cellIs" dxfId="149" priority="59" operator="lessThan">
      <formula>100</formula>
    </cfRule>
  </conditionalFormatting>
  <conditionalFormatting sqref="AX16">
    <cfRule type="cellIs" dxfId="148" priority="988" operator="lessThan">
      <formula>100</formula>
    </cfRule>
  </conditionalFormatting>
  <conditionalFormatting sqref="AX17">
    <cfRule type="cellIs" dxfId="147" priority="987" operator="lessThan">
      <formula>100</formula>
    </cfRule>
  </conditionalFormatting>
  <conditionalFormatting sqref="AX23">
    <cfRule type="cellIs" dxfId="146" priority="986" operator="lessThan">
      <formula>100</formula>
    </cfRule>
  </conditionalFormatting>
  <conditionalFormatting sqref="AX35:AX37">
    <cfRule type="cellIs" dxfId="145" priority="56" operator="lessThan">
      <formula>100</formula>
    </cfRule>
  </conditionalFormatting>
  <conditionalFormatting sqref="AX39:AX41">
    <cfRule type="cellIs" dxfId="144" priority="1684" operator="lessThan">
      <formula>100</formula>
    </cfRule>
  </conditionalFormatting>
  <conditionalFormatting sqref="AX55:AX60">
    <cfRule type="cellIs" dxfId="143" priority="1686" operator="lessThan">
      <formula>100</formula>
    </cfRule>
  </conditionalFormatting>
  <conditionalFormatting sqref="AX65">
    <cfRule type="cellIs" dxfId="142" priority="983" operator="lessThan">
      <formula>100</formula>
    </cfRule>
  </conditionalFormatting>
  <conditionalFormatting sqref="AX66">
    <cfRule type="cellIs" dxfId="141" priority="1688" operator="lessThan">
      <formula>100</formula>
    </cfRule>
  </conditionalFormatting>
  <conditionalFormatting sqref="AX72">
    <cfRule type="cellIs" dxfId="140" priority="981" operator="lessThan">
      <formula>100</formula>
    </cfRule>
  </conditionalFormatting>
  <conditionalFormatting sqref="AX100:AX101 AX103">
    <cfRule type="cellIs" dxfId="139" priority="1690" operator="lessThan">
      <formula>100</formula>
    </cfRule>
  </conditionalFormatting>
  <conditionalFormatting sqref="AX109">
    <cfRule type="cellIs" dxfId="138" priority="936" operator="lessThan">
      <formula>100</formula>
    </cfRule>
  </conditionalFormatting>
  <conditionalFormatting sqref="AX111:AX112">
    <cfRule type="cellIs" dxfId="137" priority="1692" operator="lessThan">
      <formula>100</formula>
    </cfRule>
  </conditionalFormatting>
  <conditionalFormatting sqref="AX6:AY6 BA6:BA140">
    <cfRule type="cellIs" dxfId="136" priority="3243" operator="equal">
      <formula>0</formula>
    </cfRule>
    <cfRule type="cellIs" dxfId="135" priority="3242" operator="lessThan">
      <formula>100</formula>
    </cfRule>
  </conditionalFormatting>
  <conditionalFormatting sqref="AX9:AY9">
    <cfRule type="cellIs" dxfId="134" priority="2286" operator="lessThan">
      <formula>100</formula>
    </cfRule>
    <cfRule type="cellIs" dxfId="133" priority="2285" operator="lessThan">
      <formula>100</formula>
    </cfRule>
    <cfRule type="cellIs" dxfId="132" priority="2287" operator="equal">
      <formula>0</formula>
    </cfRule>
    <cfRule type="cellIs" dxfId="131" priority="2288" operator="lessThan">
      <formula>100</formula>
    </cfRule>
  </conditionalFormatting>
  <conditionalFormatting sqref="AX10:AY10 AY12:AY13 AY15:AY36 AY41:AY86 AY92:AY140">
    <cfRule type="cellIs" dxfId="130" priority="2289" operator="lessThan">
      <formula>100</formula>
    </cfRule>
  </conditionalFormatting>
  <conditionalFormatting sqref="AY11">
    <cfRule type="cellIs" dxfId="129" priority="61" operator="lessThan">
      <formula>100</formula>
    </cfRule>
  </conditionalFormatting>
  <conditionalFormatting sqref="AY14">
    <cfRule type="cellIs" dxfId="128" priority="60" operator="lessThan">
      <formula>100</formula>
    </cfRule>
  </conditionalFormatting>
  <conditionalFormatting sqref="AY37">
    <cfRule type="cellIs" dxfId="127" priority="58" operator="lessThan">
      <formula>100</formula>
    </cfRule>
  </conditionalFormatting>
  <conditionalFormatting sqref="AZ6:AZ13 AZ15:AZ36 AZ41:AZ86 AZ92:AZ140">
    <cfRule type="cellIs" dxfId="126" priority="1669" operator="equal">
      <formula>0</formula>
    </cfRule>
    <cfRule type="cellIs" dxfId="125" priority="1668" operator="lessThan">
      <formula>100</formula>
    </cfRule>
  </conditionalFormatting>
  <conditionalFormatting sqref="BB78:BC78 BE78:BF78 BH78:BI78 BK78:BL78 BN78:BO78 BQ78:BR78 BT78:BU78 BW78:BX78 BZ78:CA78 X83 BB83:BC83 BE83:BF83 BH83:BI83 BK83:BL83 BN83:BO83 BQ83:BR83 BT83:BU83 BW83:BX83 BZ83:CA83 Q78">
    <cfRule type="cellIs" dxfId="124" priority="3119" operator="equal">
      <formula>0</formula>
    </cfRule>
  </conditionalFormatting>
  <conditionalFormatting sqref="BB80:BC80 BE80:BF80 BH80:BI80 BK80:BL80 BN80:BO80 BQ80:BR80 BT80:BU80 BW80:BX80 BZ80:CA80 Q80">
    <cfRule type="cellIs" dxfId="123" priority="3117" operator="equal">
      <formula>0</formula>
    </cfRule>
  </conditionalFormatting>
  <conditionalFormatting sqref="BB88:BC88 BE88:BF88 BH88:BI88 BK88:BL88 BN88:BO88 BQ88:BR88 BT88:BU88 BW88:BX88 BZ88:CA88 Q88">
    <cfRule type="cellIs" dxfId="122" priority="3087" operator="equal">
      <formula>0</formula>
    </cfRule>
  </conditionalFormatting>
  <conditionalFormatting sqref="BB90:BC90 BE90:BF90 BH90:BI90 BK90:BL90 BN90:BO90 BQ90:BR90 BT90:BU90 BW90:BX90 BZ90:CA90 Q90">
    <cfRule type="cellIs" dxfId="121" priority="3085" operator="equal">
      <formula>0</formula>
    </cfRule>
  </conditionalFormatting>
  <conditionalFormatting sqref="BB95:BC95 BE95:BF95 BH95:BI95 BK95:BL95 BN95:BO95 BQ95:BR95 BT95:BU95 BW95:BX95 BZ95:CA95">
    <cfRule type="cellIs" dxfId="120" priority="3064" operator="equal">
      <formula>0</formula>
    </cfRule>
  </conditionalFormatting>
  <conditionalFormatting sqref="BB103:BC103 BE103:BF103 BH103:BI103 BK103:BL103 BN103:BO103 BQ103:BR103 BT103:BU103 BW103:BX103 BZ103:CA103">
    <cfRule type="cellIs" dxfId="119" priority="3032" operator="equal">
      <formula>0</formula>
    </cfRule>
  </conditionalFormatting>
  <conditionalFormatting sqref="BB107:BC107 BE107:BF107 BH107:BI107 BK107:BL107 BN107:BO107 BQ107:BR107 BT107:BU107 BW107:BX107 BZ107:CA107 Q107">
    <cfRule type="cellIs" dxfId="118" priority="3017" operator="equal">
      <formula>0</formula>
    </cfRule>
  </conditionalFormatting>
  <conditionalFormatting sqref="BB112:BC112 BE112:BF112 BH112:BI112 BK112:BL112 BN112:BO112 BQ112:BR112 BT112:BU112 BW112:BX112 BZ112:CA112">
    <cfRule type="cellIs" dxfId="117" priority="3001" operator="equal">
      <formula>0</formula>
    </cfRule>
  </conditionalFormatting>
  <conditionalFormatting sqref="BB118:BC118 BE118:BF118 BH118:BI118 BK118:BL118 BN118:BO118 BQ118:BR118 BT118:BU118 BW118:BX118 BZ118:CA118 Q118">
    <cfRule type="cellIs" dxfId="116" priority="2986" operator="equal">
      <formula>0</formula>
    </cfRule>
  </conditionalFormatting>
  <conditionalFormatting sqref="BB120:BC120 BE120:BF120 BH120:BI120 BK120:BL120 BN120:BO120 BQ120:BR120 BT120:BU120 BW120:BX120 BZ120:CA120 Q120">
    <cfRule type="cellIs" dxfId="115" priority="2974" operator="equal">
      <formula>0</formula>
    </cfRule>
  </conditionalFormatting>
  <conditionalFormatting sqref="BB124:BC124 BE124:BF124 BH124:BI124 BK124:BL124 BN124:BO124 BQ124:BR124 BT124:BU124 BW124:BX124 BZ124:CA124">
    <cfRule type="cellIs" dxfId="114" priority="2963" operator="equal">
      <formula>0</formula>
    </cfRule>
  </conditionalFormatting>
  <conditionalFormatting sqref="BB130:BC130 BE130:BF130 BH130:BI130 BK130:BL130 BN130:BO130 BQ130:BR130 BT130:BU130 BW130:BX130 BZ130:CA130 BB135:BC135 BE135:BF135 BH135:BI135 BK135:BL135 BN135:BO135 BQ135:BR135 BT135:BU135 BW135:BX135 BZ135:CA135">
    <cfRule type="cellIs" dxfId="113" priority="3165" operator="equal">
      <formula>0</formula>
    </cfRule>
  </conditionalFormatting>
  <conditionalFormatting sqref="BB133:BC133 BE133:BF133 BH133:BI133 BK133:BL133 BN133:BO133 BQ133:BR133 BT133:BU133 BW133:BX133 BZ133:CA133">
    <cfRule type="cellIs" dxfId="112" priority="3167" operator="equal">
      <formula>0</formula>
    </cfRule>
  </conditionalFormatting>
  <conditionalFormatting sqref="BC11 BF11 BI11 BL11 BO11 BR11 BU11 BX11 CA11 X11:X24 BC17:BC19 BF17:BF19 BI17:BI19 BL17:BL19 BO17:BO19 BR17:BR19 BU17:BU19 BX17:BX19 CA17:CA19 BC21 BF21 BI21 BL21 BO21 BR21 BU21 BX21 CA21">
    <cfRule type="cellIs" dxfId="111" priority="3231" operator="equal">
      <formula>0</formula>
    </cfRule>
  </conditionalFormatting>
  <conditionalFormatting sqref="BC12 BC22 BF12 BF22 BI12 BI22 BL12 BL22 BO12 BO22 BR12 BR22 BU12 BU22 BX12 BX22 CA12 CA22">
    <cfRule type="cellIs" dxfId="110" priority="3222" operator="lessThan">
      <formula>100</formula>
    </cfRule>
  </conditionalFormatting>
  <conditionalFormatting sqref="BC12 BE12:BF12 BH12:BI12 BK12:BL12 BN12:BO12 BQ12:BR12 BT12:BU12 BW12:BX12 BZ12:CA12 BC22 BE22:BF22 BH22:BI22 BK22:BL22 BN22:BO22 BQ22:BR22 BT22:BU22 BW22:BX22 BZ22:CA22 Q22">
    <cfRule type="cellIs" dxfId="109" priority="3223" operator="equal">
      <formula>0</formula>
    </cfRule>
  </conditionalFormatting>
  <conditionalFormatting sqref="BC13:BC15 BC23:BC24 BF13:BF15 BF23:BF24 BI13:BI15 BI23:BI24 BL13:BL15 BL23:BL24 BO13:BO15 BO23:BO24 BR13:BR15 BR23:BR24 BU13:BU15 BU23:BU24 BX13:BX15 BX23:BX24 CA13:CA15 CA23:CA24">
    <cfRule type="cellIs" dxfId="108" priority="3226" operator="lessThan">
      <formula>100</formula>
    </cfRule>
  </conditionalFormatting>
  <conditionalFormatting sqref="BC13:BC15 BF13:BF15 BI13:BI15 BL13:BL15 BO13:BO15 BR13:BR15 BU13:BU15 BX13:BX15 CA13:CA15 BC23:BC24 BF23:BF24 BI23:BI24 BL23:BL24 BO23:BO24 BR23:BR24 BU23:BU24 BX23:BX24 CA23:CA24">
    <cfRule type="cellIs" dxfId="107" priority="3227" operator="equal">
      <formula>0</formula>
    </cfRule>
  </conditionalFormatting>
  <conditionalFormatting sqref="BC16 BE16:BF16 BH16:BI16 BK16:BL16 BN16:BO16 BQ16:BR16 BT16:BU16 BW16:BX16 BZ16:CA16">
    <cfRule type="cellIs" dxfId="106" priority="3221" operator="equal">
      <formula>0</formula>
    </cfRule>
  </conditionalFormatting>
  <conditionalFormatting sqref="BC16 BF16 BI16 BL16 BO16 BR16 BU16 BX16 CA16">
    <cfRule type="cellIs" dxfId="105" priority="3220" operator="lessThan">
      <formula>100</formula>
    </cfRule>
  </conditionalFormatting>
  <conditionalFormatting sqref="BC17:BC18 BF17:BF18 BI17:BI18 BL17:BL18 BO17:BO18 BR17:BR18 BU17:BU18 BX17:BX18 CA17:CA18">
    <cfRule type="cellIs" dxfId="104" priority="3229" operator="lessThan">
      <formula>100</formula>
    </cfRule>
    <cfRule type="cellIs" dxfId="103" priority="3228" operator="lessThan">
      <formula>100</formula>
    </cfRule>
  </conditionalFormatting>
  <conditionalFormatting sqref="BC19 BF19 BI19 BL19 BO19 BR19 BU19 BX19 CA19 BC11 BC21 BF11 BF21 BI11 BI21 BL11 BL21 BO11 BO21 BR11 BR21 BU11 BU21 BX11 BX21 CA11 CA21 X11:X24">
    <cfRule type="cellIs" dxfId="102" priority="3230" operator="lessThan">
      <formula>100</formula>
    </cfRule>
  </conditionalFormatting>
  <conditionalFormatting sqref="BC26 BC58 BC114 BC39 BC53 BF26 BF58 BF114 BF39 BF53 BI26 BI58 BI114 BI39 BI53 BL26 BL58 BL114 BL39 BL53 BO26 BO58 BO114 BO39 BO53 BR26 BR58 BR114 BR39 BR53 BU26 BU58 BU114 BU39 BU53 BX26 BX58 BX114 BX39 BX53 CA26 CA58 CA114 CA39 CA53">
    <cfRule type="cellIs" dxfId="101" priority="3193" operator="lessThan">
      <formula>100</formula>
    </cfRule>
  </conditionalFormatting>
  <conditionalFormatting sqref="BC27:BC31 BF27:BF31 BI27:BI31 BL27:BL31 BO27:BO31 BR27:BR31 BU27:BU31 BX27:BX31 CA27:CA31 H27 X43 X113:X114 X129:X132">
    <cfRule type="cellIs" dxfId="100" priority="3233" operator="lessThan">
      <formula>100</formula>
    </cfRule>
  </conditionalFormatting>
  <conditionalFormatting sqref="BC33 BE33:BF33 BH33:BI33 BK33:BL33 BN33:BO33 BQ33:BR33 BT33:BU33 BW33:BX33 BZ33:CA33">
    <cfRule type="cellIs" dxfId="99" priority="3176" operator="equal">
      <formula>0</formula>
    </cfRule>
  </conditionalFormatting>
  <conditionalFormatting sqref="BC33 BF33 BI33 BL33 BO33 BR33 BU33 BX33 CA33">
    <cfRule type="cellIs" dxfId="98" priority="3175" operator="lessThan">
      <formula>100</formula>
    </cfRule>
  </conditionalFormatting>
  <conditionalFormatting sqref="BC34:BC35 BC48:BC49 BF34:BF35 BF48:BF49 BI34:BI35 BI48:BI49 BL34:BL35 BL48:BL49 BO34:BO35 BO48:BO49 BR34:BR35 BR48:BR49 BU34:BU35 BU48:BU49 BX34:BX35 BX48:BX49 CA34:CA35 CA48:CA49">
    <cfRule type="cellIs" dxfId="97" priority="3199" operator="lessThan">
      <formula>100</formula>
    </cfRule>
    <cfRule type="cellIs" dxfId="96" priority="3200" operator="lessThan">
      <formula>100</formula>
    </cfRule>
  </conditionalFormatting>
  <conditionalFormatting sqref="BC34:BC36 BF34:BF36 BI34:BI36 BL34:BL36 BO34:BO36 BR34:BR36 BU34:BU36 BX34:BX36 CA34:CA36 BC38 BF38 BI38 BL38 BO38 BR38 BU38 BX38 CA38 BC43 BF43 BI43 BL43 BO43 BR43 BU43 BX43 CA43 BC48:BC50 BF48:BF50 BI48:BI50 BL48:BL50 BO48:BO50 BR48:BR50 BU48:BU50 BX48:BX50 CA48:CA50 BC52 BF52 BI52 BL52 BO52 BR52 BU52 BX52 CA52 BC57 BF57 BI57 BL57 BO57 BR57 BU57 BX57 CA57 X57:X60 BC113 BF113 BI113 BL113 BO113 BR113 BU113 BX113 CA113 X134:X138">
    <cfRule type="cellIs" dxfId="95" priority="3202" operator="equal">
      <formula>0</formula>
    </cfRule>
  </conditionalFormatting>
  <conditionalFormatting sqref="BC36 BC50 BF36 BF50 BI36 BI50 BL36 BL50 BO36 BO50 BR36 BR50 BU36 BU50 BX36 BX50 CA36 CA50 BC43 BC57 BC113 BC38 BC52 BF43 BF57 BF113 BF38 BF52 BI43 BI57 BI113 BI38 BI52 BL43 BL57 BL113 BL38 BL52 BO43 BO57 BO113 BO38 BO52 BR43 BR57 BR113 BR38 BR52 BU43 BU57 BU113 BU38 BU52 BX43 BX57 BX113 BX38 BX52 CA43 CA57 CA113 CA38 CA52 X57:X60 X134:X138">
    <cfRule type="cellIs" dxfId="94" priority="3201" operator="lessThan">
      <formula>100</formula>
    </cfRule>
  </conditionalFormatting>
  <conditionalFormatting sqref="BC40 BF40 BI40 BL40 BO40 BR40 BU40 BX40 CA40 BC54 BF54 BI54 BL54 BO54 BR54 BU54 BX54 CA54 BC59:BC60 BF59:BF60 BI59:BI60 BL59:BL60 BO59:BO60 BR59:BR60 BU59:BU60 BX59:BX60 CA59:CA60">
    <cfRule type="cellIs" dxfId="93" priority="3198" operator="equal">
      <formula>0</formula>
    </cfRule>
  </conditionalFormatting>
  <conditionalFormatting sqref="BC41:BC42 BF41:BF42 BI41:BI42 BL41:BL42 BO41:BO42 BR41:BR42 BU41:BU42 BX41:BX42 CA41:CA42">
    <cfRule type="cellIs" dxfId="92" priority="3161" operator="equal">
      <formula>0</formula>
    </cfRule>
    <cfRule type="cellIs" dxfId="91" priority="3160" operator="lessThan">
      <formula>100</formula>
    </cfRule>
  </conditionalFormatting>
  <conditionalFormatting sqref="BC44:BC47 BF44:BF47 BI44:BI47 BL44:BL47 BO44:BO47 BR44:BR47 BU44:BU47 BX44:BX47 CA44:CA47">
    <cfRule type="cellIs" dxfId="90" priority="3052" operator="equal">
      <formula>0</formula>
    </cfRule>
    <cfRule type="cellIs" dxfId="89" priority="3051" operator="lessThan">
      <formula>100</formula>
    </cfRule>
  </conditionalFormatting>
  <conditionalFormatting sqref="BC55 BF55 BI55 BL55 BO55 BR55 BU55 BX55 CA55">
    <cfRule type="cellIs" dxfId="88" priority="3154" operator="lessThan">
      <formula>100</formula>
    </cfRule>
    <cfRule type="cellIs" dxfId="87" priority="3155" operator="equal">
      <formula>0</formula>
    </cfRule>
  </conditionalFormatting>
  <conditionalFormatting sqref="BC59:BC60 BC40 BC54 BF59:BF60 BF40 BF54 BI59:BI60 BI40 BI54 BL59:BL60 BL40 BL54 BO59:BO60 BO40 BO54 BR59:BR60 BR40 BR54 BU59:BU60 BU40 BU54 BX59:BX60 BX40 BX54 CA59:CA60 CA40 CA54">
    <cfRule type="cellIs" dxfId="86" priority="3197" operator="lessThan">
      <formula>100</formula>
    </cfRule>
  </conditionalFormatting>
  <conditionalFormatting sqref="BC61 BF61 BI61 BL61 BO61 BR61 BU61 BX61 CA61">
    <cfRule type="cellIs" dxfId="85" priority="3147" operator="lessThan">
      <formula>100</formula>
    </cfRule>
    <cfRule type="cellIs" dxfId="84" priority="3148" operator="lessThan">
      <formula>100</formula>
    </cfRule>
    <cfRule type="cellIs" dxfId="83" priority="3149" operator="equal">
      <formula>0</formula>
    </cfRule>
  </conditionalFormatting>
  <conditionalFormatting sqref="BC62 BF62 BI62 BL62 BO62 BR62 BU62 BX62 CA62">
    <cfRule type="cellIs" dxfId="82" priority="3138" operator="lessThan">
      <formula>100</formula>
    </cfRule>
    <cfRule type="cellIs" dxfId="81" priority="3139" operator="lessThan">
      <formula>100</formula>
    </cfRule>
  </conditionalFormatting>
  <conditionalFormatting sqref="BC62:BC63 BF62:BF63 BI62:BI63 BL62:BL63 BO62:BO63 BR62:BR63 BU62:BU63 BX62:BX63 CA62:CA63 BC65 BF65 BI65 BL65 BO65 BR65 BU65 BX65 CA65">
    <cfRule type="cellIs" dxfId="80" priority="3141" operator="equal">
      <formula>0</formula>
    </cfRule>
  </conditionalFormatting>
  <conditionalFormatting sqref="BC63 BF63 BI63 BL63 BO63 BR63 BU63 BX63 CA63 BC65 BF65 BI65 BL65 BO65 BR65 BU65 BX65 CA65">
    <cfRule type="cellIs" dxfId="79" priority="3140" operator="lessThan">
      <formula>100</formula>
    </cfRule>
  </conditionalFormatting>
  <conditionalFormatting sqref="BC64 BE64:BF64 BH64:BI64 BK64:BL64 BN64:BO64 BQ64:BR64 BT64:BU64 BW64:BX64 BZ64:CA64 Q64">
    <cfRule type="cellIs" dxfId="78" priority="3137" operator="equal">
      <formula>0</formula>
    </cfRule>
  </conditionalFormatting>
  <conditionalFormatting sqref="BC64 BF64 BI64 BL64 BO64 BR64 BU64 BX64 CA64">
    <cfRule type="cellIs" dxfId="77" priority="3136" operator="lessThan">
      <formula>100</formula>
    </cfRule>
  </conditionalFormatting>
  <conditionalFormatting sqref="BC75:BC76 BF75:BF76 BI75:BI76 BL75:BL76 BO75:BO76 BR75:BR76 BU75:BU76 BX75:BX76 CA75:CA76">
    <cfRule type="cellIs" dxfId="76" priority="3122" operator="lessThan">
      <formula>100</formula>
    </cfRule>
    <cfRule type="cellIs" dxfId="75" priority="3123" operator="lessThan">
      <formula>100</formula>
    </cfRule>
  </conditionalFormatting>
  <conditionalFormatting sqref="BC75:BC77 BF75:BF77 BI75:BI77 BL75:BL77 BO75:BO77 BR75:BR77 BU75:BU77 BX75:BX77 CA75:CA77 BC79 BF79 BI79 BL79 BO79 BR79 BU79 BX79 CA79 X84 BC84 BF84 BI84 BL84 BO84 BR84 BU84 BX84 CA84">
    <cfRule type="cellIs" dxfId="74" priority="3125" operator="equal">
      <formula>0</formula>
    </cfRule>
  </conditionalFormatting>
  <conditionalFormatting sqref="BC77 BF77 BI77 BL77 BO77 BR77 BU77 BX77 CA77 BC84 BC79 BF84 BF79 BI84 BI79 BL84 BL79 BO84 BO79 BR84 BR79 BU84 BU79 BX84 BX79 CA84 CA79 X84">
    <cfRule type="cellIs" dxfId="73" priority="3124" operator="lessThan">
      <formula>100</formula>
    </cfRule>
  </conditionalFormatting>
  <conditionalFormatting sqref="BC80 BF80 BI80 BL80 BO80 BR80 BU80 BX80 CA80">
    <cfRule type="cellIs" dxfId="72" priority="3116" operator="lessThan">
      <formula>100</formula>
    </cfRule>
  </conditionalFormatting>
  <conditionalFormatting sqref="BC81 BF81 BI81 BL81 BO81 BR81 BU81 BX81 CA81">
    <cfRule type="cellIs" dxfId="71" priority="3121" operator="equal">
      <formula>0</formula>
    </cfRule>
    <cfRule type="cellIs" dxfId="70" priority="3120" operator="lessThan">
      <formula>100</formula>
    </cfRule>
  </conditionalFormatting>
  <conditionalFormatting sqref="BC82 BF82 BI82 BL82 BO82 BR82 BU82 BX82 CA82">
    <cfRule type="cellIs" dxfId="69" priority="3098" operator="lessThan">
      <formula>100</formula>
    </cfRule>
    <cfRule type="cellIs" dxfId="68" priority="3099" operator="equal">
      <formula>0</formula>
    </cfRule>
  </conditionalFormatting>
  <conditionalFormatting sqref="BC85:BC86 BF85:BF86 BI85:BI86 BL85:BL86 BO85:BO86 BR85:BR86 BU85:BU86 BX85:BX86 CA85:CA86">
    <cfRule type="cellIs" dxfId="67" priority="3090" operator="lessThan">
      <formula>100</formula>
    </cfRule>
    <cfRule type="cellIs" dxfId="66" priority="3091" operator="lessThan">
      <formula>100</formula>
    </cfRule>
  </conditionalFormatting>
  <conditionalFormatting sqref="BC85:BC87 BF85:BF87 BI85:BI87 BL85:BL87 BO85:BO87 BR85:BR87 BU85:BU87 BX85:BX87 CA85:CA87 BC89 BF89 BI89 BL89 BO89 BR89 BU89 BX89 CA89">
    <cfRule type="cellIs" dxfId="65" priority="3093" operator="equal">
      <formula>0</formula>
    </cfRule>
  </conditionalFormatting>
  <conditionalFormatting sqref="BC87 BF87 BI87 BL87 BO87 BR87 BU87 BX87 CA87 BC89 BF89 BI89 BL89 BO89 BR89 BU89 BX89 CA89">
    <cfRule type="cellIs" dxfId="64" priority="3092" operator="lessThan">
      <formula>100</formula>
    </cfRule>
  </conditionalFormatting>
  <conditionalFormatting sqref="BC88 BF88 BI88 BL88 BO88 BR88 BU88 BX88 CA88">
    <cfRule type="cellIs" dxfId="63" priority="3086" operator="lessThan">
      <formula>100</formula>
    </cfRule>
  </conditionalFormatting>
  <conditionalFormatting sqref="BC90 BF90 BI90 BL90 BO90 BR90 BU90 BX90 CA90">
    <cfRule type="cellIs" dxfId="62" priority="3084" operator="lessThan">
      <formula>100</formula>
    </cfRule>
  </conditionalFormatting>
  <conditionalFormatting sqref="BC91 BF91 BI91 BL91 BO91 BR91 BU91 BX91 CA91">
    <cfRule type="cellIs" dxfId="61" priority="3088" operator="lessThan">
      <formula>100</formula>
    </cfRule>
    <cfRule type="cellIs" dxfId="60" priority="3089" operator="equal">
      <formula>0</formula>
    </cfRule>
  </conditionalFormatting>
  <conditionalFormatting sqref="BC92:BC93 BF92:BF93 BI92:BI93 BL92:BL93 BO92:BO93 BR92:BR93 BU92:BU93 BX92:BX93 CA92:CA93">
    <cfRule type="cellIs" dxfId="59" priority="3065" operator="lessThan">
      <formula>100</formula>
    </cfRule>
    <cfRule type="cellIs" dxfId="58" priority="3066" operator="lessThan">
      <formula>100</formula>
    </cfRule>
  </conditionalFormatting>
  <conditionalFormatting sqref="BC92:BC94 BF92:BF94 BI92:BI94 BL92:BL94 BO92:BO94 BR92:BR94 BU92:BU94 BX92:BX94 CA92:CA94 BC96 BF96 BI96 BL96 BO96 BR96 BU96 BX96 CA96">
    <cfRule type="cellIs" dxfId="57" priority="3068" operator="equal">
      <formula>0</formula>
    </cfRule>
  </conditionalFormatting>
  <conditionalFormatting sqref="BC94 BF94 BI94 BL94 BO94 BR94 BU94 BX94 CA94 BC96 BF96 BI96 BL96 BO96 BR96 BU96 BX96 CA96">
    <cfRule type="cellIs" dxfId="56" priority="3067" operator="lessThan">
      <formula>100</formula>
    </cfRule>
  </conditionalFormatting>
  <conditionalFormatting sqref="BC95 BF95 BI95 BL95 BO95 BR95 BU95 BX95 CA95">
    <cfRule type="cellIs" dxfId="55" priority="3063" operator="lessThan">
      <formula>100</formula>
    </cfRule>
  </conditionalFormatting>
  <conditionalFormatting sqref="BC97:BC98 BF97:BF98 BI97:BI98 BL97:BL98 BO97:BO98 BR97:BR98 BU97:BU98 BX97:BX98 CA97:CA98">
    <cfRule type="cellIs" dxfId="54" priority="3044" operator="lessThan">
      <formula>100</formula>
    </cfRule>
    <cfRule type="cellIs" dxfId="53" priority="3043" operator="lessThan">
      <formula>100</formula>
    </cfRule>
  </conditionalFormatting>
  <conditionalFormatting sqref="BC97:BC99 BF97:BF99 BI97:BI99 BL97:BL99 BO97:BO99 BR97:BR99 BU97:BU99 BX97:BX99 CA97:CA99">
    <cfRule type="cellIs" dxfId="52" priority="3046" operator="equal">
      <formula>0</formula>
    </cfRule>
  </conditionalFormatting>
  <conditionalFormatting sqref="BC99 BF99 BI99 BL99 BO99 BR99 BU99 BX99 CA99">
    <cfRule type="cellIs" dxfId="51" priority="3045" operator="lessThan">
      <formula>100</formula>
    </cfRule>
  </conditionalFormatting>
  <conditionalFormatting sqref="BC100:BC101 BF100:BF101 BI100:BI101 BL100:BL101 BO100:BO101 BR100:BR101 BU100:BU101 BX100:BX101 CA100:CA101">
    <cfRule type="cellIs" dxfId="50" priority="3033" operator="lessThan">
      <formula>100</formula>
    </cfRule>
    <cfRule type="cellIs" dxfId="49" priority="3034" operator="lessThan">
      <formula>100</formula>
    </cfRule>
  </conditionalFormatting>
  <conditionalFormatting sqref="BC100:BC102 BF100:BF102 BI100:BI102 BL100:BL102 BO100:BO102 BR100:BR102 BU100:BU102 BX100:BX102 CA100:CA102">
    <cfRule type="cellIs" dxfId="48" priority="3036" operator="equal">
      <formula>0</formula>
    </cfRule>
  </conditionalFormatting>
  <conditionalFormatting sqref="BC102 BF102 BI102 BL102 BO102 BR102 BU102 BX102 CA102">
    <cfRule type="cellIs" dxfId="47" priority="3035" operator="lessThan">
      <formula>100</formula>
    </cfRule>
  </conditionalFormatting>
  <conditionalFormatting sqref="BC103 BF103 BI103 BL103 BO103 BR103 BU103 BX103 CA103">
    <cfRule type="cellIs" dxfId="46" priority="3031" operator="lessThan">
      <formula>100</formula>
    </cfRule>
  </conditionalFormatting>
  <conditionalFormatting sqref="BC104:BC105 BF104:BF105 BI104:BI105 BL104:BL105 BO104:BO105 BR104:BR105 BU104:BU105 BX104:BX105 CA104:CA105">
    <cfRule type="cellIs" dxfId="45" priority="3019" operator="lessThan">
      <formula>100</formula>
    </cfRule>
    <cfRule type="cellIs" dxfId="44" priority="3018" operator="lessThan">
      <formula>100</formula>
    </cfRule>
  </conditionalFormatting>
  <conditionalFormatting sqref="BC104:BC106 BF104:BF106 BI104:BI106 BL104:BL106 BO104:BO106 BR104:BR106 BU104:BU106 BX104:BX106 CA104:CA106 BC108 BF108 BI108 BL108 BO108 BR108 BU108 BX108 CA108">
    <cfRule type="cellIs" dxfId="43" priority="3021" operator="equal">
      <formula>0</formula>
    </cfRule>
  </conditionalFormatting>
  <conditionalFormatting sqref="BC106 BF106 BI106 BL106 BO106 BR106 BU106 BX106 CA106 BC108 BF108 BI108 BL108 BO108 BR108 BU108 BX108 CA108">
    <cfRule type="cellIs" dxfId="42" priority="3020" operator="lessThan">
      <formula>100</formula>
    </cfRule>
  </conditionalFormatting>
  <conditionalFormatting sqref="BC107 BF107 BI107 BL107 BO107 BR107 BU107 BX107 CA107">
    <cfRule type="cellIs" dxfId="41" priority="3016" operator="lessThan">
      <formula>100</formula>
    </cfRule>
  </conditionalFormatting>
  <conditionalFormatting sqref="BC109:BC110 BF109:BF110 BI109:BI110 BL109:BL110 BO109:BO110 BR109:BR110 BU109:BU110 BX109:BX110 CA109:CA110">
    <cfRule type="cellIs" dxfId="40" priority="3003" operator="lessThan">
      <formula>100</formula>
    </cfRule>
    <cfRule type="cellIs" dxfId="39" priority="3002" operator="lessThan">
      <formula>100</formula>
    </cfRule>
  </conditionalFormatting>
  <conditionalFormatting sqref="BC109:BC111 BF109:BF111 BI109:BI111 BL109:BL111 BO109:BO111 BR109:BR111 BU109:BU111 BX109:BX111 CA109:CA111">
    <cfRule type="cellIs" dxfId="38" priority="3005" operator="equal">
      <formula>0</formula>
    </cfRule>
  </conditionalFormatting>
  <conditionalFormatting sqref="BC111 BF111 BI111 BL111 BO111 BR111 BU111 BX111 CA111">
    <cfRule type="cellIs" dxfId="37" priority="3004" operator="lessThan">
      <formula>100</formula>
    </cfRule>
  </conditionalFormatting>
  <conditionalFormatting sqref="BC112 BF112 BI112 BL112 BO112 BR112 BU112 BX112 CA112">
    <cfRule type="cellIs" dxfId="36" priority="3000" operator="lessThan">
      <formula>100</formula>
    </cfRule>
  </conditionalFormatting>
  <conditionalFormatting sqref="BC115:BC116 BF115:BF116 BI115:BI116 BL115:BL116 BO115:BO116 BR115:BR116 BU115:BU116 BX115:BX116 CA115:CA116">
    <cfRule type="cellIs" dxfId="35" priority="2987" operator="lessThan">
      <formula>100</formula>
    </cfRule>
    <cfRule type="cellIs" dxfId="34" priority="2988" operator="lessThan">
      <formula>100</formula>
    </cfRule>
  </conditionalFormatting>
  <conditionalFormatting sqref="BC115:BC117 BF115:BF117 BI115:BI117 BL115:BL117 BO115:BO117 BR115:BR117 BU115:BU117 BX115:BX117 CA115:CA117 BC119 BF119 BI119 BL119 BO119 BR119 BU119 BX119 CA119">
    <cfRule type="cellIs" dxfId="33" priority="2990" operator="equal">
      <formula>0</formula>
    </cfRule>
  </conditionalFormatting>
  <conditionalFormatting sqref="BC117 BF117 BI117 BL117 BO117 BR117 BU117 BX117 CA117 BC119 BF119 BI119 BL119 BO119 BR119 BU119 BX119 CA119">
    <cfRule type="cellIs" dxfId="32" priority="2989" operator="lessThan">
      <formula>100</formula>
    </cfRule>
  </conditionalFormatting>
  <conditionalFormatting sqref="BC118 BF118 BI118 BL118 BO118 BR118 BU118 BX118 CA118">
    <cfRule type="cellIs" dxfId="31" priority="2985" operator="lessThan">
      <formula>100</formula>
    </cfRule>
  </conditionalFormatting>
  <conditionalFormatting sqref="BC120 BF120 BI120 BL120 BO120 BR120 BU120 BX120 CA120">
    <cfRule type="cellIs" dxfId="30" priority="2973" operator="lessThan">
      <formula>100</formula>
    </cfRule>
  </conditionalFormatting>
  <conditionalFormatting sqref="BC122 BF122 BI121:BI122 BL121:BL122 BO121:BO122 BR121:BR122 BU121:BU122 BX121:BX122 CA121:CA122">
    <cfRule type="cellIs" dxfId="29" priority="2964" operator="lessThan">
      <formula>100</formula>
    </cfRule>
    <cfRule type="cellIs" dxfId="28" priority="2965" operator="lessThan">
      <formula>100</formula>
    </cfRule>
  </conditionalFormatting>
  <conditionalFormatting sqref="BC123 BF123 BI123 BL123 BO123 BR123 BU123 BX123 CA123">
    <cfRule type="cellIs" dxfId="27" priority="2966" operator="lessThan">
      <formula>100</formula>
    </cfRule>
  </conditionalFormatting>
  <conditionalFormatting sqref="BC124 BF124 BI124 BL124 BO124 BR124 BU124 BX124 CA124">
    <cfRule type="cellIs" dxfId="26" priority="2962" operator="lessThan">
      <formula>100</formula>
    </cfRule>
  </conditionalFormatting>
  <conditionalFormatting sqref="BC125:BC126 BF125:BF126 BI125:BI126 BL125:BL126 BO125:BO126 BR125:BR126 BU125:BU126 BX125:BX126 CA125:CA126">
    <cfRule type="cellIs" dxfId="25" priority="2950" operator="lessThan">
      <formula>100</formula>
    </cfRule>
    <cfRule type="cellIs" dxfId="24" priority="2949" operator="lessThan">
      <formula>100</formula>
    </cfRule>
  </conditionalFormatting>
  <conditionalFormatting sqref="BC125:BC127 BF125:BF127 BI125:BI127 BL125:BL127 BO125:BO127 BR125:BR127 BU125:BU127 BX125:BX127 CA125:CA127">
    <cfRule type="cellIs" dxfId="23" priority="2952" operator="equal">
      <formula>0</formula>
    </cfRule>
  </conditionalFormatting>
  <conditionalFormatting sqref="BC127 BF127 BI127 BL127 BO127 BR127 BU127 BX127 CA127">
    <cfRule type="cellIs" dxfId="22" priority="2951" operator="lessThan">
      <formula>100</formula>
    </cfRule>
  </conditionalFormatting>
  <conditionalFormatting sqref="BC128 BF128 BI128 BL128 BO128 BR128 BU128 BX128 CA128">
    <cfRule type="cellIs" dxfId="21" priority="2941" operator="lessThan">
      <formula>100</formula>
    </cfRule>
    <cfRule type="cellIs" dxfId="20" priority="2940" operator="lessThan">
      <formula>100</formula>
    </cfRule>
    <cfRule type="cellIs" dxfId="19" priority="2942" operator="equal">
      <formula>0</formula>
    </cfRule>
  </conditionalFormatting>
  <conditionalFormatting sqref="BC129 BF129 BI129 BL129 BO129 BR129 BU129 BX129 CA129 BC134 BF134 BI134 BL134 BO134 BR134 BU134 BX134 CA134">
    <cfRule type="cellIs" dxfId="18" priority="3171" operator="equal">
      <formula>0</formula>
    </cfRule>
    <cfRule type="cellIs" dxfId="17" priority="3170" operator="lessThan">
      <formula>100</formula>
    </cfRule>
  </conditionalFormatting>
  <conditionalFormatting sqref="BC131:BC132 BF131:BF132 BI131:BI132 BL131:BL132 BO131:BO132 BR131:BR132 BU131:BU132 BX131:BX132 CA131:CA132 BC136:BC138 BF136:BF138 BI136:BI138 BL136:BL138 BO136:BO138 BR136:BR138 BU136:BU138 BX136:BX138 CA136:CA138">
    <cfRule type="cellIs" dxfId="16" priority="3169" operator="equal">
      <formula>0</formula>
    </cfRule>
  </conditionalFormatting>
  <conditionalFormatting sqref="BC133 BF133 BI133 BL133 BO133 BR133 BU133 BX133 CA133">
    <cfRule type="cellIs" dxfId="15" priority="3166" operator="lessThan">
      <formula>100</formula>
    </cfRule>
  </conditionalFormatting>
  <conditionalFormatting sqref="BC135 BF135 BI135 BL135 BO135 BR135 BU135 BX135 CA135 BC130 BF130 BI130 BL130 BO130 BR130 BU130 BX130 CA130">
    <cfRule type="cellIs" dxfId="14" priority="3164" operator="lessThan">
      <formula>100</formula>
    </cfRule>
  </conditionalFormatting>
  <conditionalFormatting sqref="BC136:BC138 BF136:BF138 BI136:BI138 BL136:BL138 BO136:BO138 BR136:BR138 BU136:BU138 BX136:BX138 CA136:CA138 BC131:BC132 BF131:BF132 BI131:BI132 BL131:BL132 BO131:BO132 BR131:BR132 BU131:BU132 BX131:BX132 CA131:CA132">
    <cfRule type="cellIs" dxfId="13" priority="3168" operator="lessThan">
      <formula>100</formula>
    </cfRule>
  </conditionalFormatting>
  <conditionalFormatting sqref="BC139 BF139 BI139 BL139 BO139 BR139 BU139 BX139 CA139">
    <cfRule type="cellIs" dxfId="12" priority="2426" operator="equal">
      <formula>0</formula>
    </cfRule>
    <cfRule type="cellIs" dxfId="11" priority="2425" operator="lessThan">
      <formula>100</formula>
    </cfRule>
    <cfRule type="cellIs" dxfId="10" priority="2424" operator="lessThan">
      <formula>100</formula>
    </cfRule>
  </conditionalFormatting>
  <conditionalFormatting sqref="BC140 BF140 BI140 BL140 BO140 BR140 BU140 BX140 CA140">
    <cfRule type="cellIs" dxfId="9" priority="2388" operator="equal">
      <formula>0</formula>
    </cfRule>
    <cfRule type="cellIs" dxfId="8" priority="2387" operator="lessThan">
      <formula>100</formula>
    </cfRule>
    <cfRule type="cellIs" dxfId="7" priority="2386" operator="lessThan">
      <formula>100</formula>
    </cfRule>
  </conditionalFormatting>
  <conditionalFormatting sqref="BE26:BF26 BH26:BI26 BK26:BL26 BN26:BO26 BQ26:BR26 BT26:BU26 BW26:BX26 BZ26:CA26 BC26:BC31 BC39 BE39:BF39 BH39:BI39 BK39:BL39 BN39:BO39 BQ39:BR39 BT39:BU39 BW39:BX39 BZ39:CA39 BC53 BE53:BF53 BH53:BI53 BK53:BL53 BN53:BO53 BQ53:BR53 BT53:BU53 BW53:BX53 BZ53:CA53 BC58 BE58:BF58 BH58:BI58 BK58:BL58 BN58:BO58 BQ58:BR58 BT58:BU58 BW58:BX58 BZ58:CA58 BB114:BC114 BE114:BF114 BH114:BI114 BK114:BL114 BN114:BO114 BQ114:BR114 BT114:BU114 BW114:BX114 BZ114:CA114 Q39 Q53 Q130">
    <cfRule type="cellIs" dxfId="6" priority="3194" operator="equal">
      <formula>0</formula>
    </cfRule>
  </conditionalFormatting>
  <conditionalFormatting sqref="BF27:BF31 BI27:BI31 BL27:BL31 BO27:BO31 BR27:BR31 BU27:BU31 BX27:BX31 CA27:CA31">
    <cfRule type="cellIs" dxfId="5" priority="3232" operator="equal">
      <formula>0</formula>
    </cfRule>
  </conditionalFormatting>
  <conditionalFormatting sqref="BI121:BI123 BL121:BL123 BO121:BO123 BR121:BR123 BU121:BU123 BX121:BX123 CA121:CA123 BC122:BC123 BF122:BF123">
    <cfRule type="cellIs" dxfId="4" priority="2967" operator="equal">
      <formula>0</formula>
    </cfRule>
  </conditionalFormatting>
  <conditionalFormatting sqref="CJ66">
    <cfRule type="cellIs" dxfId="3" priority="1660" operator="greaterThan">
      <formula>0</formula>
    </cfRule>
    <cfRule type="cellIs" dxfId="2" priority="1662" operator="lessThan">
      <formula>100</formula>
    </cfRule>
    <cfRule type="cellIs" dxfId="1" priority="1663" operator="equal">
      <formula>0</formula>
    </cfRule>
    <cfRule type="cellIs" dxfId="0" priority="1661" operator="lessThan">
      <formula>0</formula>
    </cfRule>
  </conditionalFormatting>
  <printOptions horizontalCentered="1"/>
  <pageMargins left="0.19685039370078741" right="0.19685039370078741" top="0.39370078740157483" bottom="0.19685039370078741" header="0.19685039370078741" footer="0.19685039370078741"/>
  <pageSetup paperSize="8" scale="55" fitToHeight="1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B175-5831-4353-B7A7-CD509CC32B61}">
  <dimension ref="A1:I22"/>
  <sheetViews>
    <sheetView tabSelected="1" view="pageBreakPreview" zoomScale="70" zoomScaleNormal="90" zoomScaleSheetLayoutView="70" workbookViewId="0">
      <selection activeCell="B8" sqref="B8"/>
    </sheetView>
  </sheetViews>
  <sheetFormatPr defaultColWidth="9.140625" defaultRowHeight="18.75" x14ac:dyDescent="0.3"/>
  <cols>
    <col min="1" max="1" width="10.7109375" style="335" customWidth="1"/>
    <col min="2" max="2" width="68.7109375" style="335" customWidth="1"/>
    <col min="3" max="3" width="23.42578125" style="335" customWidth="1"/>
    <col min="4" max="4" width="18.5703125" style="377" customWidth="1"/>
    <col min="5" max="6" width="18.5703125" style="335" customWidth="1"/>
    <col min="7" max="16384" width="9.140625" style="335"/>
  </cols>
  <sheetData>
    <row r="1" spans="1:8" s="334" customFormat="1" ht="88.5" customHeight="1" thickBot="1" x14ac:dyDescent="0.35">
      <c r="A1" s="515" t="s">
        <v>287</v>
      </c>
      <c r="B1" s="515"/>
      <c r="C1" s="515"/>
      <c r="D1" s="515"/>
      <c r="E1" s="515"/>
      <c r="F1" s="515"/>
    </row>
    <row r="2" spans="1:8" s="334" customFormat="1" ht="32.25" customHeight="1" x14ac:dyDescent="0.3">
      <c r="A2" s="516" t="s">
        <v>6</v>
      </c>
      <c r="B2" s="519" t="s">
        <v>244</v>
      </c>
      <c r="C2" s="519" t="s">
        <v>12</v>
      </c>
      <c r="D2" s="513" t="s">
        <v>284</v>
      </c>
      <c r="E2" s="513"/>
      <c r="F2" s="514"/>
    </row>
    <row r="3" spans="1:8" s="334" customFormat="1" ht="30.75" customHeight="1" x14ac:dyDescent="0.3">
      <c r="A3" s="517"/>
      <c r="B3" s="520"/>
      <c r="C3" s="520"/>
      <c r="D3" s="401">
        <v>2023</v>
      </c>
      <c r="E3" s="522">
        <v>2024</v>
      </c>
      <c r="F3" s="523"/>
    </row>
    <row r="4" spans="1:8" s="334" customFormat="1" ht="30.75" customHeight="1" thickBot="1" x14ac:dyDescent="0.35">
      <c r="A4" s="518"/>
      <c r="B4" s="521"/>
      <c r="C4" s="521"/>
      <c r="D4" s="406" t="s">
        <v>252</v>
      </c>
      <c r="E4" s="392" t="s">
        <v>263</v>
      </c>
      <c r="F4" s="397" t="s">
        <v>250</v>
      </c>
    </row>
    <row r="5" spans="1:8" ht="48.75" customHeight="1" x14ac:dyDescent="0.3">
      <c r="A5" s="382">
        <v>1</v>
      </c>
      <c r="B5" s="383" t="s">
        <v>243</v>
      </c>
      <c r="C5" s="407" t="s">
        <v>123</v>
      </c>
      <c r="D5" s="408">
        <v>3325.9</v>
      </c>
      <c r="E5" s="409">
        <v>3746.3069999999998</v>
      </c>
      <c r="F5" s="410">
        <f>E5/D5%</f>
        <v>112.64039808773565</v>
      </c>
    </row>
    <row r="6" spans="1:8" ht="31.5" customHeight="1" x14ac:dyDescent="0.3">
      <c r="A6" s="384" t="s">
        <v>273</v>
      </c>
      <c r="B6" s="385" t="s">
        <v>278</v>
      </c>
      <c r="C6" s="402" t="s">
        <v>279</v>
      </c>
      <c r="D6" s="388">
        <v>158.80000000000001</v>
      </c>
      <c r="E6" s="393">
        <v>151.80000000000001</v>
      </c>
      <c r="F6" s="399">
        <f t="shared" ref="F6:F9" si="0">E6/D6%</f>
        <v>95.591939546599505</v>
      </c>
    </row>
    <row r="7" spans="1:8" ht="31.5" customHeight="1" x14ac:dyDescent="0.3">
      <c r="A7" s="384" t="s">
        <v>274</v>
      </c>
      <c r="B7" s="385" t="s">
        <v>267</v>
      </c>
      <c r="C7" s="402" t="s">
        <v>279</v>
      </c>
      <c r="D7" s="388">
        <v>200.9</v>
      </c>
      <c r="E7" s="393">
        <v>242.5</v>
      </c>
      <c r="F7" s="399">
        <f t="shared" si="0"/>
        <v>120.7068193130911</v>
      </c>
    </row>
    <row r="8" spans="1:8" ht="31.5" customHeight="1" x14ac:dyDescent="0.3">
      <c r="A8" s="384" t="s">
        <v>260</v>
      </c>
      <c r="B8" s="385" t="s">
        <v>262</v>
      </c>
      <c r="C8" s="402" t="s">
        <v>123</v>
      </c>
      <c r="D8" s="388">
        <v>186.1</v>
      </c>
      <c r="E8" s="393">
        <v>313.79081600000001</v>
      </c>
      <c r="F8" s="399">
        <f t="shared" si="0"/>
        <v>168.61408704997314</v>
      </c>
    </row>
    <row r="9" spans="1:8" ht="31.5" customHeight="1" x14ac:dyDescent="0.3">
      <c r="A9" s="384" t="s">
        <v>261</v>
      </c>
      <c r="B9" s="385" t="s">
        <v>268</v>
      </c>
      <c r="C9" s="402" t="s">
        <v>123</v>
      </c>
      <c r="D9" s="388">
        <v>155.1</v>
      </c>
      <c r="E9" s="393">
        <v>119.082024</v>
      </c>
      <c r="F9" s="399">
        <f t="shared" si="0"/>
        <v>76.77757833655707</v>
      </c>
    </row>
    <row r="10" spans="1:8" ht="37.5" customHeight="1" x14ac:dyDescent="0.3">
      <c r="A10" s="511" t="s">
        <v>104</v>
      </c>
      <c r="B10" s="512" t="s">
        <v>277</v>
      </c>
      <c r="C10" s="402" t="s">
        <v>279</v>
      </c>
      <c r="D10" s="388">
        <v>178.3</v>
      </c>
      <c r="E10" s="394">
        <v>457.6</v>
      </c>
      <c r="F10" s="398"/>
    </row>
    <row r="11" spans="1:8" ht="37.5" customHeight="1" x14ac:dyDescent="0.3">
      <c r="A11" s="511"/>
      <c r="B11" s="512"/>
      <c r="C11" s="402" t="s">
        <v>123</v>
      </c>
      <c r="D11" s="388">
        <v>1271.2</v>
      </c>
      <c r="E11" s="393">
        <v>3717.9</v>
      </c>
      <c r="F11" s="398">
        <v>156.30000000000001</v>
      </c>
    </row>
    <row r="12" spans="1:8" ht="35.25" customHeight="1" x14ac:dyDescent="0.3">
      <c r="A12" s="386">
        <v>3</v>
      </c>
      <c r="B12" s="387" t="s">
        <v>247</v>
      </c>
      <c r="C12" s="402" t="s">
        <v>249</v>
      </c>
      <c r="D12" s="388">
        <v>209.1</v>
      </c>
      <c r="E12" s="393">
        <v>204.18600000000001</v>
      </c>
      <c r="F12" s="399">
        <f>E12/D12%</f>
        <v>97.649928263988542</v>
      </c>
    </row>
    <row r="13" spans="1:8" ht="35.25" customHeight="1" x14ac:dyDescent="0.3">
      <c r="A13" s="386">
        <v>4</v>
      </c>
      <c r="B13" s="387" t="s">
        <v>248</v>
      </c>
      <c r="C13" s="402" t="s">
        <v>249</v>
      </c>
      <c r="D13" s="403">
        <v>9.3800000000000008</v>
      </c>
      <c r="E13" s="394">
        <v>16.100000000000001</v>
      </c>
      <c r="F13" s="399">
        <f>E13/D13%</f>
        <v>171.64179104477611</v>
      </c>
    </row>
    <row r="14" spans="1:8" ht="81.75" customHeight="1" x14ac:dyDescent="0.3">
      <c r="A14" s="524">
        <v>6</v>
      </c>
      <c r="B14" s="512" t="s">
        <v>282</v>
      </c>
      <c r="C14" s="404" t="s">
        <v>280</v>
      </c>
      <c r="D14" s="405">
        <v>3.883</v>
      </c>
      <c r="E14" s="395">
        <v>8.6300000000000008</v>
      </c>
      <c r="F14" s="399">
        <v>102</v>
      </c>
    </row>
    <row r="15" spans="1:8" ht="81.75" customHeight="1" x14ac:dyDescent="0.3">
      <c r="A15" s="524"/>
      <c r="B15" s="512"/>
      <c r="C15" s="402" t="s">
        <v>281</v>
      </c>
      <c r="D15" s="405"/>
      <c r="E15" s="394">
        <v>2.2360000000000002</v>
      </c>
      <c r="F15" s="399">
        <v>101</v>
      </c>
      <c r="H15" s="375"/>
    </row>
    <row r="16" spans="1:8" ht="104.25" customHeight="1" x14ac:dyDescent="0.3">
      <c r="A16" s="524"/>
      <c r="B16" s="512"/>
      <c r="C16" s="402" t="s">
        <v>283</v>
      </c>
      <c r="D16" s="388">
        <v>13.61</v>
      </c>
      <c r="E16" s="393">
        <v>12.1</v>
      </c>
      <c r="F16" s="398">
        <v>100.8</v>
      </c>
    </row>
    <row r="17" spans="1:9" ht="34.5" customHeight="1" thickBot="1" x14ac:dyDescent="0.35">
      <c r="A17" s="389" t="s">
        <v>134</v>
      </c>
      <c r="B17" s="390" t="s">
        <v>276</v>
      </c>
      <c r="C17" s="411" t="s">
        <v>123</v>
      </c>
      <c r="D17" s="391">
        <v>106.4</v>
      </c>
      <c r="E17" s="396">
        <v>119.9</v>
      </c>
      <c r="F17" s="400">
        <v>0.04</v>
      </c>
      <c r="I17" s="376"/>
    </row>
    <row r="18" spans="1:9" s="349" customFormat="1" ht="402.75" customHeight="1" x14ac:dyDescent="0.25">
      <c r="A18" s="525" t="s">
        <v>285</v>
      </c>
      <c r="B18" s="525"/>
      <c r="C18" s="525"/>
      <c r="D18" s="525"/>
      <c r="E18" s="525"/>
      <c r="F18" s="525"/>
    </row>
    <row r="19" spans="1:9" s="380" customFormat="1" ht="249" customHeight="1" x14ac:dyDescent="0.4">
      <c r="A19" s="526" t="s">
        <v>286</v>
      </c>
      <c r="B19" s="526"/>
      <c r="C19" s="526"/>
      <c r="D19" s="526"/>
      <c r="E19" s="526"/>
      <c r="F19" s="526"/>
      <c r="H19" s="381"/>
    </row>
    <row r="20" spans="1:9" ht="28.5" customHeight="1" x14ac:dyDescent="0.3">
      <c r="A20" s="336"/>
      <c r="B20" s="336"/>
      <c r="C20" s="336"/>
    </row>
    <row r="21" spans="1:9" s="336" customFormat="1" ht="18" customHeight="1" x14ac:dyDescent="0.25">
      <c r="A21" s="510"/>
      <c r="B21" s="510"/>
      <c r="C21" s="510"/>
      <c r="D21" s="378"/>
    </row>
    <row r="22" spans="1:9" s="337" customFormat="1" ht="31.5" customHeight="1" x14ac:dyDescent="0.3">
      <c r="D22" s="379"/>
    </row>
  </sheetData>
  <sheetProtection formatCells="0" formatColumns="0" formatRows="0" insertColumns="0" insertRows="0" insertHyperlinks="0" deleteColumns="0" deleteRows="0" sort="0" autoFilter="0" pivotTables="0"/>
  <mergeCells count="13">
    <mergeCell ref="A14:A16"/>
    <mergeCell ref="B14:B16"/>
    <mergeCell ref="A18:F18"/>
    <mergeCell ref="A19:F19"/>
    <mergeCell ref="A21:C21"/>
    <mergeCell ref="A10:A11"/>
    <mergeCell ref="B10:B11"/>
    <mergeCell ref="D2:F2"/>
    <mergeCell ref="A1:F1"/>
    <mergeCell ref="A2:A4"/>
    <mergeCell ref="B2:B4"/>
    <mergeCell ref="C2:C4"/>
    <mergeCell ref="E3:F3"/>
  </mergeCells>
  <printOptions horizontalCentered="1"/>
  <pageMargins left="0.19685039370078741" right="0.19685039370078741" top="0.19685039370078741" bottom="0.19685039370078741" header="0" footer="0"/>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view="pageBreakPreview" topLeftCell="A5" zoomScale="55" zoomScaleNormal="90" zoomScaleSheetLayoutView="55" workbookViewId="0">
      <selection activeCell="F19" sqref="F19"/>
    </sheetView>
  </sheetViews>
  <sheetFormatPr defaultColWidth="9.140625" defaultRowHeight="18.75" x14ac:dyDescent="0.3"/>
  <cols>
    <col min="1" max="1" width="8.140625" style="335" customWidth="1"/>
    <col min="2" max="2" width="34.28515625" style="335" customWidth="1"/>
    <col min="3" max="3" width="19.42578125" style="335" customWidth="1"/>
    <col min="4" max="4" width="11" style="335" customWidth="1"/>
    <col min="5" max="5" width="8.7109375" style="335" customWidth="1"/>
    <col min="6" max="6" width="10.7109375" style="335" customWidth="1"/>
    <col min="7" max="7" width="8.7109375" style="335" customWidth="1"/>
    <col min="8" max="8" width="11.85546875" style="335" customWidth="1"/>
    <col min="9" max="9" width="8.7109375" style="335" customWidth="1"/>
    <col min="10" max="10" width="10.28515625" style="335" customWidth="1"/>
    <col min="11" max="11" width="9.42578125" style="335" customWidth="1"/>
    <col min="12" max="12" width="12" style="335" customWidth="1"/>
    <col min="13" max="13" width="10.7109375" style="335" customWidth="1"/>
    <col min="14" max="14" width="10.5703125" style="335" customWidth="1"/>
    <col min="15" max="15" width="11.140625" style="335" customWidth="1"/>
    <col min="16" max="16" width="10.7109375" style="335" customWidth="1"/>
    <col min="17" max="18" width="11.7109375" style="335" customWidth="1"/>
    <col min="19" max="19" width="11.140625" style="335" customWidth="1"/>
    <col min="20" max="16384" width="9.140625" style="335"/>
  </cols>
  <sheetData>
    <row r="1" spans="1:19" s="334" customFormat="1" ht="106.5" customHeight="1" x14ac:dyDescent="0.3">
      <c r="A1" s="537" t="s">
        <v>272</v>
      </c>
      <c r="B1" s="537"/>
      <c r="C1" s="537"/>
      <c r="D1" s="537"/>
      <c r="E1" s="537"/>
      <c r="F1" s="537"/>
      <c r="G1" s="537"/>
      <c r="H1" s="537"/>
      <c r="I1" s="537"/>
      <c r="J1" s="537"/>
      <c r="K1" s="537"/>
      <c r="L1" s="537"/>
      <c r="M1" s="537"/>
      <c r="N1" s="537"/>
      <c r="O1" s="537"/>
      <c r="P1" s="537"/>
      <c r="Q1" s="537"/>
      <c r="R1" s="537"/>
      <c r="S1" s="537"/>
    </row>
    <row r="2" spans="1:19" s="334" customFormat="1" ht="28.5" customHeight="1" x14ac:dyDescent="0.3">
      <c r="A2" s="538" t="s">
        <v>6</v>
      </c>
      <c r="B2" s="539" t="s">
        <v>244</v>
      </c>
      <c r="C2" s="539" t="s">
        <v>12</v>
      </c>
      <c r="D2" s="540" t="s">
        <v>256</v>
      </c>
      <c r="E2" s="540"/>
      <c r="F2" s="540"/>
      <c r="G2" s="540"/>
      <c r="H2" s="540"/>
      <c r="I2" s="540"/>
      <c r="J2" s="540"/>
      <c r="K2" s="540"/>
      <c r="L2" s="540"/>
      <c r="M2" s="540"/>
      <c r="N2" s="540"/>
      <c r="O2" s="540"/>
      <c r="P2" s="540"/>
      <c r="Q2" s="540"/>
      <c r="R2" s="540"/>
      <c r="S2" s="540"/>
    </row>
    <row r="3" spans="1:19" s="334" customFormat="1" ht="28.5" customHeight="1" x14ac:dyDescent="0.3">
      <c r="A3" s="538"/>
      <c r="B3" s="539"/>
      <c r="C3" s="539"/>
      <c r="D3" s="527" t="s">
        <v>251</v>
      </c>
      <c r="E3" s="527"/>
      <c r="F3" s="527"/>
      <c r="G3" s="527"/>
      <c r="H3" s="527" t="s">
        <v>253</v>
      </c>
      <c r="I3" s="527"/>
      <c r="J3" s="527"/>
      <c r="K3" s="527"/>
      <c r="L3" s="527" t="s">
        <v>254</v>
      </c>
      <c r="M3" s="527"/>
      <c r="N3" s="527"/>
      <c r="O3" s="527"/>
      <c r="P3" s="527" t="s">
        <v>275</v>
      </c>
      <c r="Q3" s="527"/>
      <c r="R3" s="527"/>
      <c r="S3" s="527"/>
    </row>
    <row r="4" spans="1:19" s="334" customFormat="1" ht="36.75" customHeight="1" x14ac:dyDescent="0.3">
      <c r="A4" s="538"/>
      <c r="B4" s="539"/>
      <c r="C4" s="539"/>
      <c r="D4" s="527">
        <v>2022</v>
      </c>
      <c r="E4" s="527"/>
      <c r="F4" s="527">
        <v>2023</v>
      </c>
      <c r="G4" s="527"/>
      <c r="H4" s="527">
        <v>2022</v>
      </c>
      <c r="I4" s="527"/>
      <c r="J4" s="527">
        <v>2023</v>
      </c>
      <c r="K4" s="527"/>
      <c r="L4" s="527">
        <v>2022</v>
      </c>
      <c r="M4" s="527"/>
      <c r="N4" s="527">
        <v>2023</v>
      </c>
      <c r="O4" s="527"/>
      <c r="P4" s="527">
        <v>2022</v>
      </c>
      <c r="Q4" s="527"/>
      <c r="R4" s="527">
        <v>2023</v>
      </c>
      <c r="S4" s="527"/>
    </row>
    <row r="5" spans="1:19" s="334" customFormat="1" ht="33" customHeight="1" x14ac:dyDescent="0.3">
      <c r="A5" s="538"/>
      <c r="B5" s="539"/>
      <c r="C5" s="539"/>
      <c r="D5" s="346" t="s">
        <v>252</v>
      </c>
      <c r="E5" s="347" t="s">
        <v>250</v>
      </c>
      <c r="F5" s="346" t="s">
        <v>252</v>
      </c>
      <c r="G5" s="347" t="s">
        <v>250</v>
      </c>
      <c r="H5" s="346" t="s">
        <v>252</v>
      </c>
      <c r="I5" s="347" t="s">
        <v>250</v>
      </c>
      <c r="J5" s="354" t="s">
        <v>252</v>
      </c>
      <c r="K5" s="347" t="s">
        <v>250</v>
      </c>
      <c r="L5" s="346" t="s">
        <v>252</v>
      </c>
      <c r="M5" s="347" t="s">
        <v>250</v>
      </c>
      <c r="N5" s="355" t="s">
        <v>264</v>
      </c>
      <c r="O5" s="346" t="s">
        <v>250</v>
      </c>
      <c r="P5" s="346" t="s">
        <v>252</v>
      </c>
      <c r="Q5" s="347" t="s">
        <v>250</v>
      </c>
      <c r="R5" s="368" t="s">
        <v>264</v>
      </c>
      <c r="S5" s="346" t="s">
        <v>250</v>
      </c>
    </row>
    <row r="6" spans="1:19" ht="42" customHeight="1" x14ac:dyDescent="0.3">
      <c r="A6" s="372">
        <v>1</v>
      </c>
      <c r="B6" s="362" t="s">
        <v>243</v>
      </c>
      <c r="C6" s="369" t="s">
        <v>123</v>
      </c>
      <c r="D6" s="356">
        <v>599.69500000000005</v>
      </c>
      <c r="E6" s="341">
        <v>103.7</v>
      </c>
      <c r="F6" s="342">
        <v>618.4</v>
      </c>
      <c r="G6" s="351">
        <v>103.1</v>
      </c>
      <c r="H6" s="356">
        <v>1516.1</v>
      </c>
      <c r="I6" s="341">
        <v>101.1</v>
      </c>
      <c r="J6" s="342">
        <v>1416.5</v>
      </c>
      <c r="K6" s="351">
        <v>93.5</v>
      </c>
      <c r="L6" s="356">
        <v>2462.5</v>
      </c>
      <c r="M6" s="341">
        <v>101.2</v>
      </c>
      <c r="N6" s="342">
        <v>2312.4</v>
      </c>
      <c r="O6" s="351" t="s">
        <v>266</v>
      </c>
      <c r="P6" s="363">
        <v>3551.1</v>
      </c>
      <c r="Q6" s="343">
        <v>101.6</v>
      </c>
      <c r="R6" s="342">
        <v>3325.9459999999999</v>
      </c>
      <c r="S6" s="351">
        <v>104.1</v>
      </c>
    </row>
    <row r="7" spans="1:19" ht="41.25" customHeight="1" x14ac:dyDescent="0.3">
      <c r="A7" s="528" t="s">
        <v>273</v>
      </c>
      <c r="B7" s="529" t="s">
        <v>269</v>
      </c>
      <c r="C7" s="369" t="s">
        <v>17</v>
      </c>
      <c r="D7" s="356">
        <v>17.07</v>
      </c>
      <c r="E7" s="341">
        <v>90.1</v>
      </c>
      <c r="F7" s="342">
        <v>26.4</v>
      </c>
      <c r="G7" s="351">
        <v>155.30000000000001</v>
      </c>
      <c r="H7" s="356">
        <v>63.68</v>
      </c>
      <c r="I7" s="341">
        <v>113.4</v>
      </c>
      <c r="J7" s="344">
        <v>61</v>
      </c>
      <c r="K7" s="351">
        <v>95.8</v>
      </c>
      <c r="L7" s="356">
        <v>97.977000000000004</v>
      </c>
      <c r="M7" s="341">
        <v>100.3</v>
      </c>
      <c r="N7" s="342">
        <v>106.2</v>
      </c>
      <c r="O7" s="351">
        <v>103.4</v>
      </c>
      <c r="P7" s="363">
        <v>132.39699999999999</v>
      </c>
      <c r="Q7" s="343">
        <v>90.09</v>
      </c>
      <c r="R7" s="342">
        <v>158.80000000000001</v>
      </c>
      <c r="S7" s="351">
        <v>109.6</v>
      </c>
    </row>
    <row r="8" spans="1:19" ht="41.25" customHeight="1" x14ac:dyDescent="0.3">
      <c r="A8" s="528"/>
      <c r="B8" s="529"/>
      <c r="C8" s="369" t="s">
        <v>123</v>
      </c>
      <c r="D8" s="356">
        <v>236.821</v>
      </c>
      <c r="E8" s="341"/>
      <c r="F8" s="342">
        <v>301.89999999999998</v>
      </c>
      <c r="G8" s="361"/>
      <c r="H8" s="356">
        <v>792.8</v>
      </c>
      <c r="I8" s="341"/>
      <c r="J8" s="342">
        <v>660.1</v>
      </c>
      <c r="K8" s="351"/>
      <c r="L8" s="356">
        <v>1203.7</v>
      </c>
      <c r="M8" s="341"/>
      <c r="N8" s="342">
        <v>1101.3</v>
      </c>
      <c r="O8" s="351">
        <v>105.6</v>
      </c>
      <c r="P8" s="363">
        <v>1557.231</v>
      </c>
      <c r="Q8" s="343"/>
      <c r="R8" s="342">
        <v>1626.1</v>
      </c>
      <c r="S8" s="351">
        <v>104.4</v>
      </c>
    </row>
    <row r="9" spans="1:19" ht="41.25" customHeight="1" x14ac:dyDescent="0.3">
      <c r="A9" s="528" t="s">
        <v>274</v>
      </c>
      <c r="B9" s="529" t="s">
        <v>267</v>
      </c>
      <c r="C9" s="369" t="s">
        <v>17</v>
      </c>
      <c r="D9" s="356">
        <v>44.47</v>
      </c>
      <c r="E9" s="341">
        <v>101.2</v>
      </c>
      <c r="F9" s="342">
        <v>41.8</v>
      </c>
      <c r="G9" s="351">
        <v>93.9</v>
      </c>
      <c r="H9" s="356">
        <v>84.58</v>
      </c>
      <c r="I9" s="341">
        <v>82.9</v>
      </c>
      <c r="J9" s="342">
        <v>89.3</v>
      </c>
      <c r="K9" s="351">
        <v>105.6</v>
      </c>
      <c r="L9" s="356">
        <v>150.82599999999999</v>
      </c>
      <c r="M9" s="341">
        <v>90.5</v>
      </c>
      <c r="N9" s="342">
        <v>145.6</v>
      </c>
      <c r="O9" s="351">
        <v>96.5</v>
      </c>
      <c r="P9" s="363">
        <v>202.42599999999999</v>
      </c>
      <c r="Q9" s="343">
        <v>91.68</v>
      </c>
      <c r="R9" s="342">
        <v>200.9</v>
      </c>
      <c r="S9" s="351">
        <v>99.25</v>
      </c>
    </row>
    <row r="10" spans="1:19" ht="41.25" customHeight="1" x14ac:dyDescent="0.3">
      <c r="A10" s="528"/>
      <c r="B10" s="529"/>
      <c r="C10" s="369" t="s">
        <v>123</v>
      </c>
      <c r="D10" s="356">
        <v>309.77699999999999</v>
      </c>
      <c r="E10" s="341"/>
      <c r="F10" s="342">
        <v>249.6</v>
      </c>
      <c r="G10" s="351"/>
      <c r="H10" s="356">
        <v>590.24900000000002</v>
      </c>
      <c r="I10" s="341"/>
      <c r="J10" s="342">
        <v>594.4</v>
      </c>
      <c r="K10" s="351"/>
      <c r="L10" s="356">
        <v>1042.8440000000001</v>
      </c>
      <c r="M10" s="341"/>
      <c r="N10" s="342">
        <v>967.8</v>
      </c>
      <c r="O10" s="351">
        <v>80.400000000000006</v>
      </c>
      <c r="P10" s="356">
        <v>1392.5419999999999</v>
      </c>
      <c r="Q10" s="341"/>
      <c r="R10" s="342">
        <v>1358.7</v>
      </c>
      <c r="S10" s="351">
        <v>97.57</v>
      </c>
    </row>
    <row r="11" spans="1:19" ht="41.25" customHeight="1" x14ac:dyDescent="0.3">
      <c r="A11" s="370" t="s">
        <v>260</v>
      </c>
      <c r="B11" s="369" t="s">
        <v>262</v>
      </c>
      <c r="C11" s="369" t="s">
        <v>123</v>
      </c>
      <c r="D11" s="356">
        <v>25.87</v>
      </c>
      <c r="E11" s="341"/>
      <c r="F11" s="342">
        <v>28.2</v>
      </c>
      <c r="G11" s="351"/>
      <c r="H11" s="356">
        <v>67.099999999999994</v>
      </c>
      <c r="I11" s="341"/>
      <c r="J11" s="342">
        <v>73.2</v>
      </c>
      <c r="K11" s="351">
        <v>109.1</v>
      </c>
      <c r="L11" s="356">
        <v>101.8</v>
      </c>
      <c r="M11" s="341"/>
      <c r="N11" s="344">
        <v>128.04</v>
      </c>
      <c r="O11" s="351">
        <v>125.8</v>
      </c>
      <c r="P11" s="356">
        <v>482.6</v>
      </c>
      <c r="Q11" s="341"/>
      <c r="R11" s="342">
        <v>186.1</v>
      </c>
      <c r="S11" s="351">
        <v>38.6</v>
      </c>
    </row>
    <row r="12" spans="1:19" ht="41.25" customHeight="1" x14ac:dyDescent="0.3">
      <c r="A12" s="370" t="s">
        <v>261</v>
      </c>
      <c r="B12" s="369" t="s">
        <v>268</v>
      </c>
      <c r="C12" s="369" t="s">
        <v>123</v>
      </c>
      <c r="D12" s="356">
        <v>27.23</v>
      </c>
      <c r="E12" s="341">
        <v>71.400000000000006</v>
      </c>
      <c r="F12" s="342">
        <v>38.700000000000003</v>
      </c>
      <c r="G12" s="351">
        <v>141.80000000000001</v>
      </c>
      <c r="H12" s="356">
        <v>65.900000000000006</v>
      </c>
      <c r="I12" s="341">
        <v>116.1</v>
      </c>
      <c r="J12" s="344">
        <v>88.757999999999996</v>
      </c>
      <c r="K12" s="351">
        <v>136.80000000000001</v>
      </c>
      <c r="L12" s="356">
        <v>114.2</v>
      </c>
      <c r="M12" s="341">
        <v>121.1</v>
      </c>
      <c r="N12" s="344">
        <v>115.258</v>
      </c>
      <c r="O12" s="351">
        <v>101.3</v>
      </c>
      <c r="P12" s="356">
        <v>169.547</v>
      </c>
      <c r="Q12" s="341"/>
      <c r="R12" s="344">
        <v>155.08600000000001</v>
      </c>
      <c r="S12" s="351">
        <v>153.19999999999999</v>
      </c>
    </row>
    <row r="13" spans="1:19" ht="41.25" customHeight="1" x14ac:dyDescent="0.3">
      <c r="A13" s="373" t="s">
        <v>104</v>
      </c>
      <c r="B13" s="362" t="s">
        <v>245</v>
      </c>
      <c r="C13" s="369" t="s">
        <v>246</v>
      </c>
      <c r="D13" s="356">
        <v>0</v>
      </c>
      <c r="E13" s="341"/>
      <c r="F13" s="342">
        <v>3.2</v>
      </c>
      <c r="G13" s="351"/>
      <c r="H13" s="356">
        <v>10.6</v>
      </c>
      <c r="I13" s="341"/>
      <c r="J13" s="342">
        <v>3.2</v>
      </c>
      <c r="K13" s="351"/>
      <c r="L13" s="356">
        <v>18.5</v>
      </c>
      <c r="M13" s="341">
        <v>372</v>
      </c>
      <c r="N13" s="342">
        <v>13.1</v>
      </c>
      <c r="O13" s="348">
        <v>100</v>
      </c>
      <c r="P13" s="356">
        <v>23.3</v>
      </c>
      <c r="Q13" s="341">
        <v>333.4</v>
      </c>
      <c r="R13" s="342">
        <v>13.1</v>
      </c>
      <c r="S13" s="351"/>
    </row>
    <row r="14" spans="1:19" ht="41.25" customHeight="1" x14ac:dyDescent="0.3">
      <c r="A14" s="530" t="s">
        <v>128</v>
      </c>
      <c r="B14" s="531" t="s">
        <v>255</v>
      </c>
      <c r="C14" s="369" t="s">
        <v>17</v>
      </c>
      <c r="D14" s="364">
        <v>4.859</v>
      </c>
      <c r="E14" s="352"/>
      <c r="F14" s="342">
        <v>4.7</v>
      </c>
      <c r="G14" s="351"/>
      <c r="H14" s="357">
        <v>4.859</v>
      </c>
      <c r="I14" s="341"/>
      <c r="J14" s="344">
        <v>38.537999999999997</v>
      </c>
      <c r="K14" s="351"/>
      <c r="L14" s="356">
        <v>37.9</v>
      </c>
      <c r="M14" s="341">
        <v>108.2</v>
      </c>
      <c r="N14" s="342">
        <v>103.9</v>
      </c>
      <c r="O14" s="351"/>
      <c r="P14" s="356">
        <v>125.13</v>
      </c>
      <c r="Q14" s="341"/>
      <c r="R14" s="344">
        <v>178.27</v>
      </c>
      <c r="S14" s="351"/>
    </row>
    <row r="15" spans="1:19" ht="60" customHeight="1" x14ac:dyDescent="0.3">
      <c r="A15" s="530"/>
      <c r="B15" s="531"/>
      <c r="C15" s="369" t="s">
        <v>123</v>
      </c>
      <c r="D15" s="360">
        <v>33.959000000000003</v>
      </c>
      <c r="E15" s="352"/>
      <c r="F15" s="342">
        <v>32.9</v>
      </c>
      <c r="G15" s="351">
        <v>100</v>
      </c>
      <c r="H15" s="357">
        <v>33.959000000000003</v>
      </c>
      <c r="I15" s="341"/>
      <c r="J15" s="342">
        <v>269.8</v>
      </c>
      <c r="K15" s="351">
        <v>127.2</v>
      </c>
      <c r="L15" s="356">
        <v>265.14600000000002</v>
      </c>
      <c r="M15" s="341"/>
      <c r="N15" s="342">
        <v>737.3</v>
      </c>
      <c r="O15" s="358" t="s">
        <v>265</v>
      </c>
      <c r="P15" s="356">
        <v>875.9</v>
      </c>
      <c r="Q15" s="341"/>
      <c r="R15" s="342">
        <v>1271.2</v>
      </c>
      <c r="S15" s="351">
        <v>102.6</v>
      </c>
    </row>
    <row r="16" spans="1:19" ht="41.25" customHeight="1" x14ac:dyDescent="0.3">
      <c r="A16" s="372">
        <v>4</v>
      </c>
      <c r="B16" s="362" t="s">
        <v>247</v>
      </c>
      <c r="C16" s="365" t="s">
        <v>249</v>
      </c>
      <c r="D16" s="357">
        <v>47.133000000000003</v>
      </c>
      <c r="E16" s="340">
        <v>46.1</v>
      </c>
      <c r="F16" s="344">
        <v>34.145000000000003</v>
      </c>
      <c r="G16" s="351">
        <v>72.400000000000006</v>
      </c>
      <c r="H16" s="357">
        <v>114.2</v>
      </c>
      <c r="I16" s="341">
        <v>64.8</v>
      </c>
      <c r="J16" s="344">
        <v>88.28</v>
      </c>
      <c r="K16" s="351">
        <v>77.3</v>
      </c>
      <c r="L16" s="357">
        <v>203.96299999999999</v>
      </c>
      <c r="M16" s="339">
        <v>91.364080235797928</v>
      </c>
      <c r="N16" s="344">
        <v>175</v>
      </c>
      <c r="O16" s="351">
        <v>85.8</v>
      </c>
      <c r="P16" s="371">
        <v>246.3</v>
      </c>
      <c r="Q16" s="340">
        <v>97.3</v>
      </c>
      <c r="R16" s="344">
        <v>209.059</v>
      </c>
      <c r="S16" s="351">
        <v>84.9</v>
      </c>
    </row>
    <row r="17" spans="1:19" ht="41.25" customHeight="1" x14ac:dyDescent="0.3">
      <c r="A17" s="372">
        <v>5</v>
      </c>
      <c r="B17" s="362" t="s">
        <v>248</v>
      </c>
      <c r="C17" s="365" t="s">
        <v>249</v>
      </c>
      <c r="D17" s="371">
        <v>0.376</v>
      </c>
      <c r="E17" s="340"/>
      <c r="F17" s="344">
        <v>3.4220000000000002</v>
      </c>
      <c r="G17" s="351"/>
      <c r="H17" s="357">
        <v>5.5529999999999999</v>
      </c>
      <c r="I17" s="338">
        <v>172.9</v>
      </c>
      <c r="J17" s="344">
        <v>4.1950000000000003</v>
      </c>
      <c r="K17" s="351">
        <v>75.5</v>
      </c>
      <c r="L17" s="357">
        <v>7.2069999999999999</v>
      </c>
      <c r="M17" s="340">
        <v>148.6</v>
      </c>
      <c r="N17" s="353">
        <v>7.2770000000000001</v>
      </c>
      <c r="O17" s="348">
        <f>N17/L17%</f>
        <v>100.97127792424033</v>
      </c>
      <c r="P17" s="371">
        <v>8.3070000000000004</v>
      </c>
      <c r="Q17" s="338">
        <v>139.9</v>
      </c>
      <c r="R17" s="374">
        <v>9.3800000000000008</v>
      </c>
      <c r="S17" s="351">
        <v>112.9</v>
      </c>
    </row>
    <row r="18" spans="1:19" ht="59.25" customHeight="1" x14ac:dyDescent="0.3">
      <c r="A18" s="532">
        <v>6</v>
      </c>
      <c r="B18" s="535" t="s">
        <v>257</v>
      </c>
      <c r="C18" s="529" t="s">
        <v>270</v>
      </c>
      <c r="D18" s="371">
        <v>0.61799999999999999</v>
      </c>
      <c r="E18" s="338"/>
      <c r="F18" s="345">
        <v>0.60499999999999998</v>
      </c>
      <c r="G18" s="351">
        <v>104.3</v>
      </c>
      <c r="H18" s="359">
        <v>1.8280000000000001</v>
      </c>
      <c r="I18" s="338"/>
      <c r="J18" s="342">
        <v>1.74</v>
      </c>
      <c r="K18" s="351">
        <v>100.1</v>
      </c>
      <c r="L18" s="357">
        <v>3.2149999999999999</v>
      </c>
      <c r="M18" s="340"/>
      <c r="N18" s="342">
        <v>3.11</v>
      </c>
      <c r="O18" s="351">
        <v>100.3</v>
      </c>
      <c r="P18" s="366">
        <v>4.0250000000000004</v>
      </c>
      <c r="Q18" s="338"/>
      <c r="R18" s="350">
        <v>3.8860000000000001</v>
      </c>
      <c r="S18" s="351">
        <v>100.2</v>
      </c>
    </row>
    <row r="19" spans="1:19" ht="41.25" customHeight="1" x14ac:dyDescent="0.3">
      <c r="A19" s="533"/>
      <c r="B19" s="535"/>
      <c r="C19" s="529"/>
      <c r="D19" s="371"/>
      <c r="E19" s="338"/>
      <c r="F19" s="344">
        <v>272.25</v>
      </c>
      <c r="G19" s="351"/>
      <c r="H19" s="371"/>
      <c r="I19" s="338"/>
      <c r="J19" s="344">
        <v>783</v>
      </c>
      <c r="K19" s="351"/>
      <c r="L19" s="371"/>
      <c r="M19" s="340"/>
      <c r="N19" s="344">
        <v>1399.5</v>
      </c>
      <c r="O19" s="351"/>
      <c r="P19" s="366"/>
      <c r="Q19" s="338"/>
      <c r="R19" s="344"/>
      <c r="S19" s="351"/>
    </row>
    <row r="20" spans="1:19" ht="41.25" customHeight="1" x14ac:dyDescent="0.3">
      <c r="A20" s="533"/>
      <c r="B20" s="535"/>
      <c r="C20" s="529" t="s">
        <v>258</v>
      </c>
      <c r="D20" s="371">
        <v>2.2999999999999998</v>
      </c>
      <c r="E20" s="340"/>
      <c r="F20" s="342">
        <v>2.1</v>
      </c>
      <c r="G20" s="351">
        <v>103.4</v>
      </c>
      <c r="H20" s="371">
        <v>6.92</v>
      </c>
      <c r="I20" s="338"/>
      <c r="J20" s="342">
        <v>6.1</v>
      </c>
      <c r="K20" s="351">
        <v>100.3</v>
      </c>
      <c r="L20" s="371">
        <v>12.1</v>
      </c>
      <c r="M20" s="340"/>
      <c r="N20" s="342">
        <v>10.88</v>
      </c>
      <c r="O20" s="351">
        <v>100.6</v>
      </c>
      <c r="P20" s="359">
        <v>15.04</v>
      </c>
      <c r="Q20" s="338"/>
      <c r="R20" s="342">
        <v>13.61</v>
      </c>
      <c r="S20" s="351">
        <v>100.8</v>
      </c>
    </row>
    <row r="21" spans="1:19" ht="41.25" customHeight="1" x14ac:dyDescent="0.3">
      <c r="A21" s="534"/>
      <c r="B21" s="535"/>
      <c r="C21" s="529"/>
      <c r="D21" s="371"/>
      <c r="E21" s="340"/>
      <c r="F21" s="344">
        <v>21.413793103448278</v>
      </c>
      <c r="G21" s="351"/>
      <c r="H21" s="371"/>
      <c r="I21" s="338"/>
      <c r="J21" s="344">
        <v>62.28</v>
      </c>
      <c r="K21" s="351"/>
      <c r="L21" s="371"/>
      <c r="M21" s="340"/>
      <c r="N21" s="342">
        <v>111.01</v>
      </c>
      <c r="O21" s="351"/>
      <c r="P21" s="359"/>
      <c r="Q21" s="338"/>
      <c r="R21" s="342"/>
      <c r="S21" s="351"/>
    </row>
    <row r="22" spans="1:19" ht="41.25" customHeight="1" x14ac:dyDescent="0.3">
      <c r="A22" s="373" t="s">
        <v>134</v>
      </c>
      <c r="B22" s="362" t="s">
        <v>259</v>
      </c>
      <c r="C22" s="369" t="s">
        <v>123</v>
      </c>
      <c r="D22" s="356">
        <v>19.190000000000001</v>
      </c>
      <c r="E22" s="341"/>
      <c r="F22" s="342">
        <v>19.8</v>
      </c>
      <c r="G22" s="367">
        <v>0.04</v>
      </c>
      <c r="H22" s="360">
        <v>48.51</v>
      </c>
      <c r="I22" s="341"/>
      <c r="J22" s="342">
        <v>45.3</v>
      </c>
      <c r="K22" s="351"/>
      <c r="L22" s="356">
        <v>78.8</v>
      </c>
      <c r="M22" s="341"/>
      <c r="N22" s="344">
        <v>74</v>
      </c>
      <c r="O22" s="351"/>
      <c r="P22" s="356">
        <v>115.2</v>
      </c>
      <c r="Q22" s="341"/>
      <c r="R22" s="342">
        <v>106.4</v>
      </c>
      <c r="S22" s="367">
        <v>0.04</v>
      </c>
    </row>
    <row r="23" spans="1:19" s="349" customFormat="1" ht="126" customHeight="1" x14ac:dyDescent="0.25">
      <c r="A23" s="536" t="s">
        <v>271</v>
      </c>
      <c r="B23" s="536"/>
      <c r="C23" s="536"/>
      <c r="D23" s="536"/>
      <c r="E23" s="536"/>
      <c r="F23" s="536"/>
      <c r="G23" s="536"/>
      <c r="H23" s="536"/>
      <c r="I23" s="536"/>
      <c r="J23" s="536"/>
      <c r="K23" s="536"/>
      <c r="L23" s="536"/>
      <c r="M23" s="536"/>
      <c r="N23" s="536"/>
      <c r="O23" s="536"/>
      <c r="P23" s="536"/>
      <c r="Q23" s="536"/>
      <c r="R23" s="536"/>
      <c r="S23" s="536"/>
    </row>
    <row r="24" spans="1:19" ht="21" customHeight="1" x14ac:dyDescent="0.3">
      <c r="A24" s="336"/>
      <c r="B24" s="336"/>
      <c r="C24" s="336"/>
      <c r="D24" s="336"/>
      <c r="E24" s="336"/>
      <c r="F24" s="336"/>
      <c r="G24" s="336"/>
      <c r="H24" s="336"/>
      <c r="I24" s="336"/>
      <c r="J24" s="336"/>
      <c r="K24" s="336"/>
      <c r="L24" s="336"/>
      <c r="M24" s="336"/>
      <c r="N24" s="336"/>
      <c r="O24" s="336"/>
    </row>
    <row r="25" spans="1:19" ht="28.5" customHeight="1" x14ac:dyDescent="0.3">
      <c r="A25" s="336"/>
      <c r="B25" s="336"/>
      <c r="C25" s="336"/>
      <c r="D25" s="336"/>
      <c r="E25" s="336"/>
      <c r="F25" s="336"/>
      <c r="G25" s="336"/>
      <c r="H25" s="336"/>
      <c r="I25" s="336"/>
      <c r="J25" s="336"/>
      <c r="K25" s="336"/>
      <c r="L25" s="336"/>
      <c r="M25" s="336"/>
      <c r="N25" s="336"/>
      <c r="O25" s="336"/>
    </row>
    <row r="26" spans="1:19" s="336" customFormat="1" ht="18" customHeight="1" x14ac:dyDescent="0.25">
      <c r="A26" s="510"/>
      <c r="B26" s="510"/>
      <c r="C26" s="510"/>
      <c r="D26" s="510"/>
      <c r="E26" s="510"/>
      <c r="F26" s="510"/>
      <c r="G26" s="510"/>
      <c r="H26" s="510"/>
      <c r="I26" s="510"/>
      <c r="J26" s="510"/>
      <c r="K26" s="510"/>
      <c r="L26" s="510"/>
      <c r="M26" s="510"/>
      <c r="N26" s="510"/>
      <c r="O26" s="510"/>
    </row>
    <row r="27" spans="1:19" s="337" customFormat="1" ht="31.5" customHeight="1" x14ac:dyDescent="0.3"/>
  </sheetData>
  <sheetProtection formatCells="0" formatColumns="0" formatRows="0" insertColumns="0" insertRows="0" insertHyperlinks="0" deleteColumns="0" deleteRows="0" sort="0" autoFilter="0" pivotTables="0"/>
  <mergeCells count="29">
    <mergeCell ref="A1:S1"/>
    <mergeCell ref="A2:A5"/>
    <mergeCell ref="B2:B5"/>
    <mergeCell ref="C2:C5"/>
    <mergeCell ref="D2:S2"/>
    <mergeCell ref="D3:G3"/>
    <mergeCell ref="H3:K3"/>
    <mergeCell ref="L3:O3"/>
    <mergeCell ref="P3:S3"/>
    <mergeCell ref="D4:E4"/>
    <mergeCell ref="F4:G4"/>
    <mergeCell ref="H4:I4"/>
    <mergeCell ref="J4:K4"/>
    <mergeCell ref="L4:M4"/>
    <mergeCell ref="N4:O4"/>
    <mergeCell ref="P4:Q4"/>
    <mergeCell ref="A26:O26"/>
    <mergeCell ref="R4:S4"/>
    <mergeCell ref="A7:A8"/>
    <mergeCell ref="B7:B8"/>
    <mergeCell ref="A9:A10"/>
    <mergeCell ref="B9:B10"/>
    <mergeCell ref="A14:A15"/>
    <mergeCell ref="B14:B15"/>
    <mergeCell ref="A18:A21"/>
    <mergeCell ref="B18:B21"/>
    <mergeCell ref="C18:C19"/>
    <mergeCell ref="C20:C21"/>
    <mergeCell ref="A23:S23"/>
  </mergeCells>
  <printOptions horizontalCentered="1"/>
  <pageMargins left="0.19685039370078741" right="0.19685039370078741" top="0" bottom="0" header="0" footer="0"/>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свод</vt:lpstr>
      <vt:lpstr>СВОД 2024 янв-декабр (упр)</vt:lpstr>
      <vt:lpstr>СВОД 2023 12 ой (2)</vt:lpstr>
      <vt:lpstr>свод!Заголовки_для_печати</vt:lpstr>
      <vt:lpstr>'СВОД 2023 12 ой (2)'!Заголовки_для_печати</vt:lpstr>
      <vt:lpstr>'СВОД 2024 янв-декабр (упр)'!Заголовки_для_печати</vt:lpstr>
      <vt:lpstr>свод!Область_печати</vt:lpstr>
      <vt:lpstr>'СВОД 2023 12 ой (2)'!Область_печати</vt:lpstr>
      <vt:lpstr>'СВОД 2024 янв-декабр (упр)'!Область_печати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Гафуров Шухрат Рахмонович</dc:creator>
  <cp:lastModifiedBy>UZMONTAJ-6</cp:lastModifiedBy>
  <cp:lastPrinted>2025-01-14T08:43:03Z</cp:lastPrinted>
  <dcterms:created xsi:type="dcterms:W3CDTF">2020-10-03T22:07:09Z</dcterms:created>
  <dcterms:modified xsi:type="dcterms:W3CDTF">2025-02-25T04:41:00Z</dcterms:modified>
</cp:coreProperties>
</file>